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Castillo Files\Transparency\Combined raw data\"/>
    </mc:Choice>
  </mc:AlternateContent>
  <bookViews>
    <workbookView xWindow="0" yWindow="0" windowWidth="24000" windowHeight="9735" firstSheet="5" activeTab="7"/>
  </bookViews>
  <sheets>
    <sheet name="YE2018" sheetId="9" r:id="rId1"/>
    <sheet name="Gen Budget Summary" sheetId="2" r:id="rId2"/>
    <sheet name="All depts summary" sheetId="3" r:id="rId3"/>
    <sheet name="Adm" sheetId="4" r:id="rId4"/>
    <sheet name="Const" sheetId="5" r:id="rId5"/>
    <sheet name="Program Mangmt" sheetId="6" r:id="rId6"/>
    <sheet name="VRF 2013 Bonds debt" sheetId="7" r:id="rId7"/>
    <sheet name=" Sib Loan debt" sheetId="8" r:id="rId8"/>
  </sheets>
  <definedNames>
    <definedName name="_xlnm.Print_Area" localSheetId="7">' Sib Loan debt'!$A$1:$J$43</definedName>
    <definedName name="_xlnm.Print_Area" localSheetId="4">Const!$A$1:$L$91</definedName>
    <definedName name="_xlnm.Print_Area" localSheetId="1">'Gen Budget Summary'!$A$1:$I$92</definedName>
    <definedName name="_xlnm.Print_Area" localSheetId="6">'VRF 2013 Bonds debt'!$A$1:$J$43</definedName>
    <definedName name="_xlnm.Print_Area" localSheetId="0">'YE2018'!$A:$AA</definedName>
    <definedName name="_xlnm.Print_Area">#REF!</definedName>
    <definedName name="_xlnm.Print_Titles" localSheetId="1">'Gen Budget Summary'!$1:$8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9" l="1"/>
  <c r="R38" i="9"/>
  <c r="P38" i="9"/>
  <c r="N38" i="9"/>
  <c r="K38" i="9"/>
  <c r="K40" i="9" s="1"/>
  <c r="I38" i="9"/>
  <c r="G38" i="9"/>
  <c r="E38" i="9"/>
  <c r="C38" i="9"/>
  <c r="C40" i="9" s="1"/>
  <c r="T36" i="9"/>
  <c r="Z36" i="9" s="1"/>
  <c r="Z35" i="9"/>
  <c r="T35" i="9"/>
  <c r="V35" i="9" s="1"/>
  <c r="Z34" i="9"/>
  <c r="V34" i="9"/>
  <c r="T34" i="9"/>
  <c r="T33" i="9"/>
  <c r="V33" i="9" s="1"/>
  <c r="T32" i="9"/>
  <c r="Z32" i="9" s="1"/>
  <c r="X29" i="9"/>
  <c r="T29" i="9"/>
  <c r="R29" i="9"/>
  <c r="P29" i="9"/>
  <c r="N29" i="9"/>
  <c r="K29" i="9"/>
  <c r="I29" i="9"/>
  <c r="Z29" i="9" s="1"/>
  <c r="G29" i="9"/>
  <c r="E29" i="9"/>
  <c r="C29" i="9"/>
  <c r="Z27" i="9"/>
  <c r="T27" i="9"/>
  <c r="V27" i="9" s="1"/>
  <c r="V29" i="9" s="1"/>
  <c r="X24" i="9"/>
  <c r="R24" i="9"/>
  <c r="P24" i="9"/>
  <c r="N24" i="9"/>
  <c r="K24" i="9"/>
  <c r="I24" i="9"/>
  <c r="G24" i="9"/>
  <c r="E24" i="9"/>
  <c r="C24" i="9"/>
  <c r="Z22" i="9"/>
  <c r="V22" i="9"/>
  <c r="T22" i="9"/>
  <c r="T21" i="9"/>
  <c r="Z21" i="9" s="1"/>
  <c r="T20" i="9"/>
  <c r="Z20" i="9" s="1"/>
  <c r="Z19" i="9"/>
  <c r="V19" i="9"/>
  <c r="T19" i="9"/>
  <c r="Z17" i="9"/>
  <c r="V17" i="9"/>
  <c r="T17" i="9"/>
  <c r="T24" i="9" s="1"/>
  <c r="X13" i="9"/>
  <c r="X40" i="9" s="1"/>
  <c r="R13" i="9"/>
  <c r="R40" i="9" s="1"/>
  <c r="P13" i="9"/>
  <c r="P40" i="9" s="1"/>
  <c r="N13" i="9"/>
  <c r="N40" i="9" s="1"/>
  <c r="K13" i="9"/>
  <c r="I13" i="9"/>
  <c r="I40" i="9" s="1"/>
  <c r="G13" i="9"/>
  <c r="G40" i="9" s="1"/>
  <c r="E13" i="9"/>
  <c r="E40" i="9" s="1"/>
  <c r="C13" i="9"/>
  <c r="T11" i="9"/>
  <c r="T13" i="9" s="1"/>
  <c r="N11" i="9"/>
  <c r="H38" i="8"/>
  <c r="F38" i="8"/>
  <c r="D38" i="8"/>
  <c r="B38" i="8"/>
  <c r="H28" i="8"/>
  <c r="H30" i="8" s="1"/>
  <c r="F28" i="8"/>
  <c r="F30" i="8" s="1"/>
  <c r="D28" i="8"/>
  <c r="D30" i="8" s="1"/>
  <c r="B28" i="8"/>
  <c r="B30" i="8" s="1"/>
  <c r="H20" i="8"/>
  <c r="F20" i="8"/>
  <c r="D20" i="8"/>
  <c r="B20" i="8"/>
  <c r="B40" i="8" s="1"/>
  <c r="H38" i="7"/>
  <c r="F38" i="7"/>
  <c r="D38" i="7"/>
  <c r="B38" i="7"/>
  <c r="H28" i="7"/>
  <c r="H30" i="7" s="1"/>
  <c r="F28" i="7"/>
  <c r="F30" i="7" s="1"/>
  <c r="D28" i="7"/>
  <c r="D30" i="7" s="1"/>
  <c r="B25" i="7"/>
  <c r="B28" i="7" s="1"/>
  <c r="B30" i="7" s="1"/>
  <c r="H20" i="7"/>
  <c r="F20" i="7"/>
  <c r="D20" i="7"/>
  <c r="B20" i="7"/>
  <c r="J68" i="6"/>
  <c r="H68" i="6"/>
  <c r="F68" i="6"/>
  <c r="J62" i="6"/>
  <c r="F62" i="6"/>
  <c r="J58" i="6"/>
  <c r="H58" i="6"/>
  <c r="F58" i="6"/>
  <c r="J48" i="6"/>
  <c r="H48" i="6"/>
  <c r="F48" i="6"/>
  <c r="F35" i="6"/>
  <c r="F42" i="6" s="1"/>
  <c r="F70" i="6" s="1"/>
  <c r="J33" i="6"/>
  <c r="H33" i="6"/>
  <c r="F33" i="6"/>
  <c r="J26" i="6"/>
  <c r="H26" i="6"/>
  <c r="F26" i="6"/>
  <c r="J19" i="6"/>
  <c r="J35" i="6" s="1"/>
  <c r="J42" i="6" s="1"/>
  <c r="J70" i="6" s="1"/>
  <c r="H19" i="6"/>
  <c r="H35" i="6" s="1"/>
  <c r="H42" i="6" s="1"/>
  <c r="H70" i="6" s="1"/>
  <c r="F19" i="6"/>
  <c r="K89" i="5"/>
  <c r="I89" i="5"/>
  <c r="G89" i="5"/>
  <c r="K84" i="5"/>
  <c r="I84" i="5"/>
  <c r="G84" i="5"/>
  <c r="K80" i="5"/>
  <c r="I80" i="5"/>
  <c r="G80" i="5"/>
  <c r="K50" i="5"/>
  <c r="I50" i="5"/>
  <c r="G50" i="5"/>
  <c r="K37" i="5"/>
  <c r="K44" i="5" s="1"/>
  <c r="K91" i="5" s="1"/>
  <c r="K35" i="5"/>
  <c r="I35" i="5"/>
  <c r="G35" i="5"/>
  <c r="K28" i="5"/>
  <c r="I28" i="5"/>
  <c r="G28" i="5"/>
  <c r="K19" i="5"/>
  <c r="I19" i="5"/>
  <c r="I37" i="5" s="1"/>
  <c r="I44" i="5" s="1"/>
  <c r="I91" i="5" s="1"/>
  <c r="G19" i="5"/>
  <c r="G37" i="5" s="1"/>
  <c r="G44" i="5" s="1"/>
  <c r="G91" i="5" s="1"/>
  <c r="K90" i="4"/>
  <c r="I90" i="4"/>
  <c r="G90" i="4"/>
  <c r="E90" i="4"/>
  <c r="K83" i="4"/>
  <c r="I83" i="4"/>
  <c r="G83" i="4"/>
  <c r="E83" i="4"/>
  <c r="K77" i="4"/>
  <c r="I77" i="4"/>
  <c r="E77" i="4"/>
  <c r="G61" i="4"/>
  <c r="G77" i="4" s="1"/>
  <c r="K46" i="4"/>
  <c r="I46" i="4"/>
  <c r="G46" i="4"/>
  <c r="E46" i="4"/>
  <c r="E92" i="4" s="1"/>
  <c r="K34" i="4"/>
  <c r="K41" i="4" s="1"/>
  <c r="K92" i="4" s="1"/>
  <c r="K32" i="4"/>
  <c r="I32" i="4"/>
  <c r="G32" i="4"/>
  <c r="K25" i="4"/>
  <c r="I25" i="4"/>
  <c r="G25" i="4"/>
  <c r="K18" i="4"/>
  <c r="I18" i="4"/>
  <c r="I34" i="4" s="1"/>
  <c r="I41" i="4" s="1"/>
  <c r="I92" i="4" s="1"/>
  <c r="G18" i="4"/>
  <c r="G34" i="4" s="1"/>
  <c r="G41" i="4" s="1"/>
  <c r="H23" i="3"/>
  <c r="G23" i="3"/>
  <c r="F23" i="3"/>
  <c r="E23" i="3"/>
  <c r="E18" i="3"/>
  <c r="F17" i="3"/>
  <c r="H16" i="3"/>
  <c r="H18" i="3" s="1"/>
  <c r="G16" i="3"/>
  <c r="G18" i="3" s="1"/>
  <c r="F16" i="3"/>
  <c r="F18" i="3" s="1"/>
  <c r="E16" i="3"/>
  <c r="F10" i="3"/>
  <c r="C97" i="2"/>
  <c r="C99" i="2" s="1"/>
  <c r="I92" i="2"/>
  <c r="G92" i="2"/>
  <c r="E92" i="2"/>
  <c r="C92" i="2"/>
  <c r="I77" i="2"/>
  <c r="I79" i="2" s="1"/>
  <c r="G77" i="2"/>
  <c r="G79" i="2" s="1"/>
  <c r="E77" i="2"/>
  <c r="E79" i="2" s="1"/>
  <c r="C77" i="2"/>
  <c r="C79" i="2" s="1"/>
  <c r="I35" i="2"/>
  <c r="G35" i="2"/>
  <c r="E35" i="2"/>
  <c r="C35" i="2"/>
  <c r="I30" i="2"/>
  <c r="I86" i="2" s="1"/>
  <c r="G30" i="2"/>
  <c r="G86" i="2" s="1"/>
  <c r="C30" i="2"/>
  <c r="C86" i="2" s="1"/>
  <c r="D29" i="2"/>
  <c r="D27" i="2"/>
  <c r="D26" i="2"/>
  <c r="D25" i="2"/>
  <c r="E24" i="2"/>
  <c r="E30" i="2" s="1"/>
  <c r="D24" i="2"/>
  <c r="I20" i="2"/>
  <c r="G20" i="2"/>
  <c r="E20" i="2"/>
  <c r="C20" i="2"/>
  <c r="Z24" i="9" l="1"/>
  <c r="Z13" i="9"/>
  <c r="T40" i="9"/>
  <c r="V11" i="9"/>
  <c r="V13" i="9" s="1"/>
  <c r="V21" i="9"/>
  <c r="Z11" i="9"/>
  <c r="V20" i="9"/>
  <c r="V24" i="9" s="1"/>
  <c r="V32" i="9"/>
  <c r="Z33" i="9"/>
  <c r="Z38" i="9" s="1"/>
  <c r="V36" i="9"/>
  <c r="T38" i="9"/>
  <c r="B40" i="7"/>
  <c r="F14" i="8"/>
  <c r="F40" i="8" s="1"/>
  <c r="H14" i="8" s="1"/>
  <c r="H40" i="8" s="1"/>
  <c r="D14" i="8"/>
  <c r="D40" i="8" s="1"/>
  <c r="G92" i="4"/>
  <c r="E86" i="2"/>
  <c r="E37" i="2"/>
  <c r="E40" i="2" s="1"/>
  <c r="E82" i="2" s="1"/>
  <c r="E84" i="2" s="1"/>
  <c r="I37" i="2"/>
  <c r="I40" i="2" s="1"/>
  <c r="I82" i="2" s="1"/>
  <c r="G37" i="2"/>
  <c r="G40" i="2" s="1"/>
  <c r="G82" i="2" s="1"/>
  <c r="C37" i="2"/>
  <c r="C40" i="2" s="1"/>
  <c r="C82" i="2" s="1"/>
  <c r="C84" i="2" s="1"/>
  <c r="Z40" i="9" l="1"/>
  <c r="V38" i="9"/>
  <c r="V40" i="9"/>
  <c r="F14" i="7"/>
  <c r="F40" i="7" s="1"/>
  <c r="H14" i="7" s="1"/>
  <c r="H40" i="7" s="1"/>
  <c r="D14" i="7"/>
  <c r="D40" i="7" s="1"/>
  <c r="C89" i="2"/>
  <c r="G10" i="2"/>
  <c r="G84" i="2" s="1"/>
  <c r="E89" i="2"/>
  <c r="I10" i="2" l="1"/>
  <c r="I84" i="2" s="1"/>
  <c r="I89" i="2" s="1"/>
  <c r="G89" i="2"/>
</calcChain>
</file>

<file path=xl/sharedStrings.xml><?xml version="1.0" encoding="utf-8"?>
<sst xmlns="http://schemas.openxmlformats.org/spreadsheetml/2006/main" count="394" uniqueCount="241">
  <si>
    <t>Hidalgo County Regional Mobility Authority</t>
  </si>
  <si>
    <t>General Fund Budget Summary</t>
  </si>
  <si>
    <t>For Year Ending December 31, 2018</t>
  </si>
  <si>
    <t>Actual</t>
  </si>
  <si>
    <t>Budget</t>
  </si>
  <si>
    <t>Estimated</t>
  </si>
  <si>
    <t xml:space="preserve"> </t>
  </si>
  <si>
    <t>Beginning Working Capital</t>
  </si>
  <si>
    <t>Revenues</t>
  </si>
  <si>
    <t>Vehicle Registration Fees</t>
  </si>
  <si>
    <t>Permit fees oversize</t>
  </si>
  <si>
    <t>Interest Income</t>
  </si>
  <si>
    <t>Other income</t>
  </si>
  <si>
    <t xml:space="preserve">  Total Revenues</t>
  </si>
  <si>
    <t>Expenditures</t>
  </si>
  <si>
    <t>Administration</t>
  </si>
  <si>
    <t xml:space="preserve">  Personnel Services</t>
  </si>
  <si>
    <t xml:space="preserve">  Supplies</t>
  </si>
  <si>
    <t xml:space="preserve">  Other Services and Charges</t>
  </si>
  <si>
    <t xml:space="preserve">  Maintenance</t>
  </si>
  <si>
    <t xml:space="preserve"> Non-capital Outlay</t>
  </si>
  <si>
    <t xml:space="preserve">  Capital Outlay</t>
  </si>
  <si>
    <t xml:space="preserve">  Total Administration Expenditures</t>
  </si>
  <si>
    <t>Operatons</t>
  </si>
  <si>
    <t>SH 365</t>
  </si>
  <si>
    <t>IBTC</t>
  </si>
  <si>
    <t>Toll Operations Expense--Net</t>
  </si>
  <si>
    <t xml:space="preserve">  Total Expenditures</t>
  </si>
  <si>
    <t>Net Increase (Decrease) Before Other</t>
  </si>
  <si>
    <t xml:space="preserve">  Financing Sources (Uses)</t>
  </si>
  <si>
    <t>Other Financing Sources (Uses):</t>
  </si>
  <si>
    <t>Transfers-In (Out)</t>
  </si>
  <si>
    <t>Capitalized const.-CIP</t>
  </si>
  <si>
    <t>Transfer-in  VRF 13 Bonds/Construction management</t>
  </si>
  <si>
    <t>Transfer -out bond construction</t>
  </si>
  <si>
    <t>Transfers-in other</t>
  </si>
  <si>
    <t xml:space="preserve"> Debt Service Fund - VRF 2013 Bonds</t>
  </si>
  <si>
    <t xml:space="preserve"> Debt Service Fund - TxDOT Reimb Bonds</t>
  </si>
  <si>
    <t xml:space="preserve"> Debt Service Fund - SIB Loan</t>
  </si>
  <si>
    <t xml:space="preserve"> Debt Service Fund - Toll Rev Bonds</t>
  </si>
  <si>
    <t xml:space="preserve"> Transfer our Bond Fund</t>
  </si>
  <si>
    <t xml:space="preserve"> Transfer-in  VRF 13 Bonds (management fee)</t>
  </si>
  <si>
    <t xml:space="preserve"> Capital Projects Fund - TxDOT Reimb Bonds</t>
  </si>
  <si>
    <t xml:space="preserve"> Capital Projects Fund - SIB Loan</t>
  </si>
  <si>
    <t xml:space="preserve"> Capital Projects Fund - Toll Rev Bonds</t>
  </si>
  <si>
    <t xml:space="preserve">  Item impacting working capital</t>
  </si>
  <si>
    <t xml:space="preserve">  Totals</t>
  </si>
  <si>
    <t xml:space="preserve">  Total Other Financing Sources (Uses)</t>
  </si>
  <si>
    <t>Net Increase  After Other</t>
  </si>
  <si>
    <t>Ending Working Capital</t>
  </si>
  <si>
    <t>Operating Expenditures per Day</t>
  </si>
  <si>
    <t>No. of Days of Operating Expenditures</t>
  </si>
  <si>
    <t xml:space="preserve">  in Working Capital</t>
  </si>
  <si>
    <t>Bond Coverage Ratio</t>
  </si>
  <si>
    <t xml:space="preserve">  VRF Series 2013 Bonds</t>
  </si>
  <si>
    <t>Working Capital Calc</t>
  </si>
  <si>
    <t>Current Assets per Audited F/S</t>
  </si>
  <si>
    <t>Current Liabilities per Audited F/S</t>
  </si>
  <si>
    <t>Working Capital -- Unadjusted</t>
  </si>
  <si>
    <t>Plus:  Debt Service Fund per Audited F/s</t>
  </si>
  <si>
    <t>Working Capital -- As Adjusted</t>
  </si>
  <si>
    <t>General Fund</t>
  </si>
  <si>
    <t>www.hcrma.net</t>
  </si>
  <si>
    <t>Mission Statement:</t>
  </si>
  <si>
    <t>Departments Summary</t>
  </si>
  <si>
    <t>Adj. Budget</t>
  </si>
  <si>
    <t>“To provide our customers with a rapid and reliable alternative for the safe and efficient movement of people, goods and services."</t>
  </si>
  <si>
    <t>Expenditure Detail:</t>
  </si>
  <si>
    <t>2016</t>
  </si>
  <si>
    <t>2017</t>
  </si>
  <si>
    <t>2018</t>
  </si>
  <si>
    <t>Personnel Services</t>
  </si>
  <si>
    <t xml:space="preserve">  Salaries and Wages</t>
  </si>
  <si>
    <t xml:space="preserve">  Employee Benefits</t>
  </si>
  <si>
    <t>incl</t>
  </si>
  <si>
    <t>Supplies</t>
  </si>
  <si>
    <t>Other Services and Charges</t>
  </si>
  <si>
    <t>Maintenance</t>
  </si>
  <si>
    <t>Operations Subtotal</t>
  </si>
  <si>
    <t>Total Expenditures</t>
  </si>
  <si>
    <t>PERSONNEL</t>
  </si>
  <si>
    <t>Exempt</t>
  </si>
  <si>
    <t>Non-Exempt</t>
  </si>
  <si>
    <t>Part-Time</t>
  </si>
  <si>
    <t>Total Positions Authorized</t>
  </si>
  <si>
    <t xml:space="preserve">Contact Us:  </t>
  </si>
  <si>
    <t xml:space="preserve">MAJOR FY 2018 GOALS </t>
  </si>
  <si>
    <t>Maria E. Alaniz           Administrative Assistant               P.O. Box 1766               Pharr, TX 78577   (956) 402-4762</t>
  </si>
  <si>
    <t>1.) Secure adequate funding for  365 Toll Project</t>
  </si>
  <si>
    <t>2.) Begin construction of the 365 Toll Project</t>
  </si>
  <si>
    <t xml:space="preserve">3.) Enviornmental clearance commplete document for the </t>
  </si>
  <si>
    <t xml:space="preserve">     International Bridge Trade Corridor Project.</t>
  </si>
  <si>
    <t>Department Summary</t>
  </si>
  <si>
    <t>COMPENSATION</t>
  </si>
  <si>
    <t xml:space="preserve">  Executive Director</t>
  </si>
  <si>
    <t xml:space="preserve">  Chief Auditor/Compliance/Officer</t>
  </si>
  <si>
    <t xml:space="preserve">  Chief Financial Officer</t>
  </si>
  <si>
    <t xml:space="preserve">  ROW Acquisition Coordinator </t>
  </si>
  <si>
    <t xml:space="preserve">  Supplemental pay</t>
  </si>
  <si>
    <t xml:space="preserve">  Total Exempt</t>
  </si>
  <si>
    <t xml:space="preserve">  Administrative Assistant II</t>
  </si>
  <si>
    <t xml:space="preserve">  Temporary Employees</t>
  </si>
  <si>
    <t xml:space="preserve">  Contingency</t>
  </si>
  <si>
    <t xml:space="preserve">  Total Non-Exempt</t>
  </si>
  <si>
    <t>Other</t>
  </si>
  <si>
    <t>Overtime</t>
  </si>
  <si>
    <t>Vehicle Allowance</t>
  </si>
  <si>
    <t>Phone Allowance</t>
  </si>
  <si>
    <t xml:space="preserve">  Total Other</t>
  </si>
  <si>
    <t>Sub-Total</t>
  </si>
  <si>
    <t>Benefits/Other:</t>
  </si>
  <si>
    <t>Social Security</t>
  </si>
  <si>
    <t>Health Insurance</t>
  </si>
  <si>
    <t>Retirement</t>
  </si>
  <si>
    <t>Administrative Fee</t>
  </si>
  <si>
    <t xml:space="preserve">  Total Compensation and Adm. Fees</t>
  </si>
  <si>
    <t>SUPPLIES</t>
  </si>
  <si>
    <t>Office Supplies</t>
  </si>
  <si>
    <t xml:space="preserve">  Total Supplies</t>
  </si>
  <si>
    <t>OTHER SERVICES &amp; CHARGES</t>
  </si>
  <si>
    <t>Janitorial</t>
  </si>
  <si>
    <t>Utilities</t>
  </si>
  <si>
    <t>Contractual Adm/IT Services</t>
  </si>
  <si>
    <t>Dues &amp; Subscriptions</t>
  </si>
  <si>
    <t>Subscriptions-software</t>
  </si>
  <si>
    <t>Postage/FedEx/Courier Services</t>
  </si>
  <si>
    <t>General Liability</t>
  </si>
  <si>
    <t>Insurance - E&amp;O</t>
  </si>
  <si>
    <t>Insurance - Surety</t>
  </si>
  <si>
    <t>Insurance - LOC</t>
  </si>
  <si>
    <t>Insurance - Other</t>
  </si>
  <si>
    <t>Advertising</t>
  </si>
  <si>
    <t>Training</t>
  </si>
  <si>
    <t>Travel</t>
  </si>
  <si>
    <t>Printing</t>
  </si>
  <si>
    <t>Accounting  &amp; Auditing</t>
  </si>
  <si>
    <t>Legal services</t>
  </si>
  <si>
    <t>Legal services-gov. affairs</t>
  </si>
  <si>
    <t>Financial consulting fees</t>
  </si>
  <si>
    <t>Rental - Office</t>
  </si>
  <si>
    <t>Rental - Office Equipment</t>
  </si>
  <si>
    <t>Rental- Other</t>
  </si>
  <si>
    <t>Contractual Website Services</t>
  </si>
  <si>
    <t>Consulting</t>
  </si>
  <si>
    <t>Penalties &amp; Interest</t>
  </si>
  <si>
    <t>Bank service charges</t>
  </si>
  <si>
    <t>Miscellaneous</t>
  </si>
  <si>
    <t xml:space="preserve">  Total Other Services &amp; Charges</t>
  </si>
  <si>
    <t>MAINTENANCE</t>
  </si>
  <si>
    <t>Building Remodel</t>
  </si>
  <si>
    <t>Maintenance and Repairs</t>
  </si>
  <si>
    <t xml:space="preserve">  Total Maintenance</t>
  </si>
  <si>
    <t>CAPITAL OUTLAY</t>
  </si>
  <si>
    <t>Software</t>
  </si>
  <si>
    <t>Non-capital</t>
  </si>
  <si>
    <t xml:space="preserve">  Total Capital Outlay</t>
  </si>
  <si>
    <t>Construction Management</t>
  </si>
  <si>
    <t xml:space="preserve">  Construction  Engineer</t>
  </si>
  <si>
    <t xml:space="preserve">  Construction Inspector Sr</t>
  </si>
  <si>
    <t xml:space="preserve">  Construction  Inspectors (4)</t>
  </si>
  <si>
    <t xml:space="preserve">  Construction Records Specialist</t>
  </si>
  <si>
    <t xml:space="preserve">  Administrative Assistant III</t>
  </si>
  <si>
    <t xml:space="preserve">  Total Non-Exempt and Contingency</t>
  </si>
  <si>
    <t>Small Tools</t>
  </si>
  <si>
    <t>Uniforms</t>
  </si>
  <si>
    <t>Utillities</t>
  </si>
  <si>
    <t>Rental-Office</t>
  </si>
  <si>
    <t>Rental-Office Equipment</t>
  </si>
  <si>
    <t>Rental-Other</t>
  </si>
  <si>
    <t>Capital Outlay</t>
  </si>
  <si>
    <t>Non-Capitalized</t>
  </si>
  <si>
    <t>Program Management</t>
  </si>
  <si>
    <t>Deputy Executive Dir./Program Mgr.</t>
  </si>
  <si>
    <t>Chief Development Engineer</t>
  </si>
  <si>
    <t xml:space="preserve">  Designer CAD Technician</t>
  </si>
  <si>
    <t xml:space="preserve">  Administrative Assistant I</t>
  </si>
  <si>
    <t>Subscriptions-Software</t>
  </si>
  <si>
    <t>Hard/Software</t>
  </si>
  <si>
    <t>Capital</t>
  </si>
  <si>
    <t>Non-capitalized</t>
  </si>
  <si>
    <t>DEBT SERVICE FUND</t>
  </si>
  <si>
    <t>Senior Lein Vehicle Registration Fee Series 2013 Revenue and Refunding Bonds</t>
  </si>
  <si>
    <t>Fund Balance Summary</t>
  </si>
  <si>
    <t>For  Year Ending December 31, 2018</t>
  </si>
  <si>
    <t>               www.hcrma.net</t>
  </si>
  <si>
    <t>Beginning Fund Balance</t>
  </si>
  <si>
    <t>Revenues:</t>
  </si>
  <si>
    <t>Intergovernmental</t>
  </si>
  <si>
    <t>Interest</t>
  </si>
  <si>
    <t>Total Revenues</t>
  </si>
  <si>
    <t>..</t>
  </si>
  <si>
    <t>Expenditures:</t>
  </si>
  <si>
    <t>.</t>
  </si>
  <si>
    <t>Principal</t>
  </si>
  <si>
    <t>Interest Expense</t>
  </si>
  <si>
    <t>Fees</t>
  </si>
  <si>
    <t xml:space="preserve">  Total Debt Service Expenditures</t>
  </si>
  <si>
    <t>Other Financing Sources:</t>
  </si>
  <si>
    <t>Transfer-in  General Fund</t>
  </si>
  <si>
    <t>Total Other Financing Sources</t>
  </si>
  <si>
    <t>Ending Fund Balance</t>
  </si>
  <si>
    <t>Junior Lein Revenue Bond, Taxable Series 2016A</t>
  </si>
  <si>
    <t>2018 Combined Budget Summary</t>
  </si>
  <si>
    <t>All Funds</t>
  </si>
  <si>
    <t>Beginning</t>
  </si>
  <si>
    <t>Projected</t>
  </si>
  <si>
    <t>Note</t>
  </si>
  <si>
    <t>Transfers</t>
  </si>
  <si>
    <t xml:space="preserve">Debt </t>
  </si>
  <si>
    <t xml:space="preserve">Total </t>
  </si>
  <si>
    <t>Revenue Over/Under</t>
  </si>
  <si>
    <t>Other Items</t>
  </si>
  <si>
    <t>Net Position</t>
  </si>
  <si>
    <t>Proceeds</t>
  </si>
  <si>
    <t>In</t>
  </si>
  <si>
    <t>Out</t>
  </si>
  <si>
    <t>Operations</t>
  </si>
  <si>
    <t>Capital Assets</t>
  </si>
  <si>
    <t>Service</t>
  </si>
  <si>
    <t>Appropriations</t>
  </si>
  <si>
    <t>Expenses</t>
  </si>
  <si>
    <t>Working Capital</t>
  </si>
  <si>
    <t>Ending Net Position</t>
  </si>
  <si>
    <t>Total General Fund</t>
  </si>
  <si>
    <t>Debt Service Funds</t>
  </si>
  <si>
    <t xml:space="preserve">  Senior Lein Vehicle Registration Fee Series 2013</t>
  </si>
  <si>
    <t xml:space="preserve">      Revenue and Refunding Bonds</t>
  </si>
  <si>
    <t xml:space="preserve">  Junior Lein Revenue Bond, Taxable Series 2016</t>
  </si>
  <si>
    <t xml:space="preserve">  TxDOT Reimbursement Bonds 2015 (SH 365 Seg 1-3 &amp; 4)</t>
  </si>
  <si>
    <t xml:space="preserve">  TxDOT Reimbursement Bonds 2015 (IBTC)</t>
  </si>
  <si>
    <t xml:space="preserve">  Toll Revenue Bonds #1 Series 2015</t>
  </si>
  <si>
    <t>Tota Debt Service Fund</t>
  </si>
  <si>
    <t>Bond Reserve Fund(s)</t>
  </si>
  <si>
    <t>Total Bond Reserve Fund(s)</t>
  </si>
  <si>
    <t>Capital Projects Funds</t>
  </si>
  <si>
    <t xml:space="preserve"> Capital Projects Fund - Funded by State Grants</t>
  </si>
  <si>
    <t xml:space="preserve"> Capital Projects Fund - Bond Construction Fund 2013</t>
  </si>
  <si>
    <t xml:space="preserve"> Capital Projects Fund - Construction Tollway 365 Project</t>
  </si>
  <si>
    <t xml:space="preserve"> Capital Projects Fund - Construction General</t>
  </si>
  <si>
    <t>Total Capital Project Funds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</si>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</sst>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(* #,##0_);_(* \(#,##0\);_(* &quot;-&quot;??_);_(@_)"/>
    <numFmt numFmtId="165" formatCode="_(* #,##0.00_);_(* \(#,##0.00\);_(* &quot;-&quot;_);_(@_)"/>
    <numFmt numFmtId="166" formatCode="&quot;$&quot;#,##0"/>
    <numFmt numFmtId="167" formatCode="_(&quot;$&quot;* #,##0_);_(&quot;$&quot;* \(#,##0\);_(&quot;$&quot;* &quot;-&quot;????_);_(@_)"/>
    <numFmt numFmtId="168" formatCode="_(&quot;$&quot;* #,##0.0000_);_(&quot;$&quot;* \(#,##0.0000\);_(&quot;$&quot;* &quot;-&quot;????_);_(@_)"/>
  </numFmts>
  <fonts count="43">
    <font>
      <sz val="11"/>
      <color theme="1"/>
      <name val="Calibri"/>
      <family val="2"/>
      <scheme val="minor"/>
    </font>
    <font>
      <sz val="10"/>
      <name val="SWISS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name val="CG Times (W1)"/>
    </font>
    <font>
      <u val="singleAccounting"/>
      <sz val="10"/>
      <name val="Times New Roman"/>
      <family val="1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name val="Arial"/>
      <family val="2"/>
    </font>
    <font>
      <sz val="10"/>
      <name val="Bookman Old Style"/>
      <family val="1"/>
    </font>
    <font>
      <sz val="18"/>
      <name val="Bookman Old Style"/>
      <family val="1"/>
    </font>
    <font>
      <u/>
      <sz val="8.6999999999999993"/>
      <color indexed="12"/>
      <name val="SWISS"/>
    </font>
    <font>
      <u/>
      <sz val="10"/>
      <color theme="10"/>
      <name val="Bookman Old Style"/>
      <family val="1"/>
    </font>
    <font>
      <u/>
      <sz val="10"/>
      <color indexed="12"/>
      <name val="Arial"/>
      <family val="2"/>
    </font>
    <font>
      <i/>
      <u/>
      <sz val="10"/>
      <color theme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9"/>
      <color rgb="FFFF0000"/>
      <name val="Bookman Old Style"/>
      <family val="1"/>
    </font>
    <font>
      <sz val="10"/>
      <color theme="0"/>
      <name val="Bookman Old Style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</font>
    <font>
      <b/>
      <sz val="11"/>
      <color indexed="8"/>
      <name val="Goudy Old Style"/>
      <family val="1"/>
    </font>
    <font>
      <sz val="11"/>
      <name val="Goudy Old Style"/>
      <family val="1"/>
    </font>
    <font>
      <b/>
      <sz val="12"/>
      <color indexed="8"/>
      <name val="Times New Roman"/>
      <family val="1"/>
    </font>
    <font>
      <b/>
      <sz val="14"/>
      <color indexed="8"/>
      <name val="Goudy Old Style"/>
      <family val="1"/>
    </font>
    <font>
      <sz val="11"/>
      <color indexed="8"/>
      <name val="Goudy Old Style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lightGray">
        <bgColor theme="0" tint="-4.9989318521683403E-2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3" fontId="5" fillId="0" borderId="0"/>
    <xf numFmtId="0" fontId="12" fillId="0" borderId="0"/>
    <xf numFmtId="0" fontId="31" fillId="0" borderId="0"/>
    <xf numFmtId="0" fontId="35" fillId="0" borderId="0"/>
  </cellStyleXfs>
  <cellXfs count="248">
    <xf numFmtId="0" fontId="0" fillId="0" borderId="0" xfId="0"/>
    <xf numFmtId="0" fontId="3" fillId="0" borderId="0" xfId="1" applyFont="1" applyAlignment="1"/>
    <xf numFmtId="0" fontId="3" fillId="0" borderId="0" xfId="1" applyNumberFormat="1" applyFont="1" applyAlignment="1" applyProtection="1">
      <protection locked="0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NumberFormat="1" applyFont="1" applyBorder="1" applyAlignment="1" applyProtection="1">
      <protection locked="0"/>
    </xf>
    <xf numFmtId="0" fontId="3" fillId="0" borderId="0" xfId="1" applyNumberFormat="1" applyFont="1" applyFill="1" applyBorder="1" applyAlignment="1">
      <alignment horizontal="centerContinuous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4" fillId="0" borderId="1" xfId="2" quotePrefix="1" applyNumberFormat="1" applyFont="1" applyBorder="1" applyAlignment="1">
      <alignment horizontal="center"/>
    </xf>
    <xf numFmtId="0" fontId="6" fillId="0" borderId="0" xfId="2" applyNumberFormat="1" applyFont="1" applyBorder="1" applyAlignment="1"/>
    <xf numFmtId="41" fontId="3" fillId="0" borderId="0" xfId="2" quotePrefix="1" applyNumberFormat="1" applyFont="1" applyBorder="1" applyAlignment="1">
      <alignment horizontal="center"/>
    </xf>
    <xf numFmtId="41" fontId="3" fillId="0" borderId="0" xfId="2" applyNumberFormat="1" applyFont="1" applyBorder="1" applyAlignment="1"/>
    <xf numFmtId="41" fontId="3" fillId="0" borderId="0" xfId="2" quotePrefix="1" applyNumberFormat="1" applyFont="1" applyFill="1" applyBorder="1" applyAlignment="1">
      <alignment horizontal="center"/>
    </xf>
    <xf numFmtId="42" fontId="3" fillId="0" borderId="0" xfId="2" quotePrefix="1" applyNumberFormat="1" applyFont="1" applyFill="1" applyBorder="1" applyAlignment="1">
      <alignment horizontal="center"/>
    </xf>
    <xf numFmtId="42" fontId="3" fillId="0" borderId="0" xfId="2" applyNumberFormat="1" applyFont="1" applyBorder="1" applyAlignment="1"/>
    <xf numFmtId="0" fontId="7" fillId="0" borderId="0" xfId="1" applyFont="1" applyBorder="1" applyAlignment="1"/>
    <xf numFmtId="41" fontId="3" fillId="0" borderId="1" xfId="2" quotePrefix="1" applyNumberFormat="1" applyFont="1" applyFill="1" applyBorder="1" applyAlignment="1">
      <alignment horizontal="center"/>
    </xf>
    <xf numFmtId="41" fontId="3" fillId="0" borderId="0" xfId="1" applyNumberFormat="1" applyFont="1" applyFill="1" applyBorder="1" applyAlignment="1"/>
    <xf numFmtId="41" fontId="3" fillId="0" borderId="0" xfId="1" applyNumberFormat="1" applyFont="1" applyBorder="1" applyAlignment="1"/>
    <xf numFmtId="0" fontId="8" fillId="0" borderId="0" xfId="1" applyFont="1" applyBorder="1" applyAlignment="1"/>
    <xf numFmtId="0" fontId="3" fillId="0" borderId="0" xfId="1" applyFont="1" applyBorder="1" applyAlignment="1">
      <alignment horizontal="left" vertical="top"/>
    </xf>
    <xf numFmtId="41" fontId="3" fillId="0" borderId="1" xfId="1" applyNumberFormat="1" applyFont="1" applyFill="1" applyBorder="1" applyAlignment="1"/>
    <xf numFmtId="0" fontId="3" fillId="0" borderId="0" xfId="1" applyFont="1" applyFill="1" applyBorder="1" applyAlignment="1"/>
    <xf numFmtId="0" fontId="8" fillId="0" borderId="0" xfId="1" applyFont="1" applyFill="1" applyBorder="1" applyAlignment="1"/>
    <xf numFmtId="41" fontId="3" fillId="0" borderId="0" xfId="2" applyNumberFormat="1" applyFont="1" applyFill="1" applyBorder="1" applyAlignment="1"/>
    <xf numFmtId="0" fontId="9" fillId="0" borderId="0" xfId="1" applyNumberFormat="1" applyFont="1" applyAlignment="1" applyProtection="1">
      <protection locked="0"/>
    </xf>
    <xf numFmtId="0" fontId="3" fillId="0" borderId="0" xfId="1" applyFont="1" applyFill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2" fontId="3" fillId="0" borderId="2" xfId="1" applyNumberFormat="1" applyFont="1" applyFill="1" applyBorder="1" applyAlignment="1"/>
    <xf numFmtId="42" fontId="3" fillId="0" borderId="0" xfId="1" applyNumberFormat="1" applyFont="1" applyBorder="1" applyAlignment="1"/>
    <xf numFmtId="42" fontId="3" fillId="0" borderId="0" xfId="1" applyNumberFormat="1" applyFont="1" applyFill="1" applyBorder="1" applyAlignment="1"/>
    <xf numFmtId="164" fontId="3" fillId="0" borderId="0" xfId="2" quotePrefix="1" applyNumberFormat="1" applyFont="1" applyFill="1" applyBorder="1" applyAlignment="1">
      <alignment horizontal="center"/>
    </xf>
    <xf numFmtId="164" fontId="3" fillId="0" borderId="0" xfId="1" applyNumberFormat="1" applyFont="1" applyBorder="1" applyAlignment="1"/>
    <xf numFmtId="165" fontId="3" fillId="0" borderId="0" xfId="1" applyNumberFormat="1" applyFont="1" applyBorder="1" applyAlignment="1"/>
    <xf numFmtId="41" fontId="10" fillId="0" borderId="0" xfId="1" applyNumberFormat="1" applyFont="1" applyBorder="1" applyAlignment="1"/>
    <xf numFmtId="42" fontId="11" fillId="0" borderId="0" xfId="1" applyNumberFormat="1" applyFont="1" applyBorder="1" applyAlignment="1"/>
    <xf numFmtId="41" fontId="3" fillId="0" borderId="0" xfId="1" applyNumberFormat="1" applyFont="1" applyBorder="1" applyAlignment="1">
      <alignment horizontal="right"/>
    </xf>
    <xf numFmtId="5" fontId="3" fillId="0" borderId="0" xfId="1" applyNumberFormat="1" applyFont="1" applyBorder="1" applyAlignment="1"/>
    <xf numFmtId="42" fontId="3" fillId="0" borderId="0" xfId="1" applyNumberFormat="1" applyFont="1" applyBorder="1" applyAlignment="1" applyProtection="1">
      <protection locked="0"/>
    </xf>
    <xf numFmtId="3" fontId="3" fillId="0" borderId="0" xfId="1" applyNumberFormat="1" applyFont="1" applyAlignment="1"/>
    <xf numFmtId="41" fontId="13" fillId="0" borderId="0" xfId="3" applyNumberFormat="1" applyFont="1" applyFill="1" applyBorder="1" applyAlignment="1"/>
    <xf numFmtId="41" fontId="13" fillId="0" borderId="0" xfId="3" applyNumberFormat="1" applyFont="1" applyAlignment="1"/>
    <xf numFmtId="0" fontId="1" fillId="0" borderId="0" xfId="1" applyNumberFormat="1" applyFont="1" applyAlignment="1" applyProtection="1">
      <protection locked="0"/>
    </xf>
    <xf numFmtId="0" fontId="16" fillId="0" borderId="0" xfId="4" applyFont="1" applyAlignment="1" applyProtection="1"/>
    <xf numFmtId="41" fontId="18" fillId="0" borderId="0" xfId="5" applyNumberFormat="1" applyFont="1" applyAlignment="1" applyProtection="1">
      <alignment horizontal="left" vertical="top"/>
    </xf>
    <xf numFmtId="41" fontId="13" fillId="0" borderId="3" xfId="3" applyNumberFormat="1" applyFont="1" applyFill="1" applyBorder="1" applyAlignment="1"/>
    <xf numFmtId="41" fontId="13" fillId="0" borderId="3" xfId="3" applyNumberFormat="1" applyFont="1" applyFill="1" applyBorder="1" applyAlignment="1">
      <alignment horizontal="center"/>
    </xf>
    <xf numFmtId="41" fontId="13" fillId="0" borderId="0" xfId="3" applyNumberFormat="1" applyFont="1" applyBorder="1" applyAlignment="1"/>
    <xf numFmtId="41" fontId="13" fillId="0" borderId="4" xfId="3" applyNumberFormat="1" applyFont="1" applyFill="1" applyBorder="1" applyAlignment="1">
      <alignment horizontal="center" wrapText="1"/>
    </xf>
    <xf numFmtId="41" fontId="13" fillId="0" borderId="4" xfId="3" applyNumberFormat="1" applyFont="1" applyFill="1" applyBorder="1" applyAlignment="1"/>
    <xf numFmtId="41" fontId="13" fillId="0" borderId="0" xfId="3" applyNumberFormat="1" applyFont="1" applyFill="1" applyBorder="1" applyAlignment="1">
      <alignment horizontal="center"/>
    </xf>
    <xf numFmtId="41" fontId="20" fillId="0" borderId="5" xfId="3" applyNumberFormat="1" applyFont="1" applyFill="1" applyBorder="1" applyAlignment="1">
      <alignment horizontal="left"/>
    </xf>
    <xf numFmtId="3" fontId="21" fillId="2" borderId="0" xfId="6" applyNumberFormat="1" applyFont="1" applyFill="1" applyBorder="1" applyAlignment="1" applyProtection="1">
      <alignment horizontal="left"/>
      <protection locked="0"/>
    </xf>
    <xf numFmtId="3" fontId="13" fillId="2" borderId="0" xfId="6" applyNumberFormat="1" applyFont="1" applyFill="1" applyBorder="1" applyAlignment="1" applyProtection="1">
      <alignment horizontal="right"/>
      <protection locked="0"/>
    </xf>
    <xf numFmtId="41" fontId="22" fillId="2" borderId="0" xfId="6" applyNumberFormat="1" applyFont="1" applyFill="1" applyBorder="1" applyAlignment="1">
      <alignment horizontal="right"/>
    </xf>
    <xf numFmtId="3" fontId="13" fillId="0" borderId="5" xfId="3" applyNumberFormat="1" applyFont="1" applyFill="1" applyBorder="1" applyAlignment="1">
      <alignment horizontal="left" wrapText="1"/>
    </xf>
    <xf numFmtId="41" fontId="23" fillId="2" borderId="0" xfId="3" applyNumberFormat="1" applyFont="1" applyFill="1" applyBorder="1" applyAlignment="1"/>
    <xf numFmtId="41" fontId="23" fillId="2" borderId="0" xfId="3" applyNumberFormat="1" applyFont="1" applyFill="1" applyBorder="1" applyAlignment="1">
      <alignment horizontal="center"/>
    </xf>
    <xf numFmtId="41" fontId="24" fillId="2" borderId="0" xfId="3" applyNumberFormat="1" applyFont="1" applyFill="1" applyBorder="1" applyAlignment="1">
      <alignment horizontal="center"/>
    </xf>
    <xf numFmtId="41" fontId="24" fillId="2" borderId="0" xfId="3" applyNumberFormat="1" applyFont="1" applyFill="1" applyBorder="1" applyAlignment="1">
      <alignment horizontal="center" wrapText="1"/>
    </xf>
    <xf numFmtId="41" fontId="23" fillId="2" borderId="0" xfId="3" quotePrefix="1" applyNumberFormat="1" applyFont="1" applyFill="1" applyBorder="1" applyAlignment="1">
      <alignment horizontal="center"/>
    </xf>
    <xf numFmtId="49" fontId="24" fillId="2" borderId="0" xfId="3" applyNumberFormat="1" applyFont="1" applyFill="1" applyBorder="1" applyAlignment="1">
      <alignment horizontal="center"/>
    </xf>
    <xf numFmtId="3" fontId="23" fillId="0" borderId="5" xfId="3" applyNumberFormat="1" applyFont="1" applyBorder="1" applyAlignment="1">
      <alignment horizontal="left"/>
    </xf>
    <xf numFmtId="41" fontId="24" fillId="0" borderId="0" xfId="3" applyNumberFormat="1" applyFont="1" applyBorder="1" applyAlignment="1"/>
    <xf numFmtId="41" fontId="13" fillId="0" borderId="5" xfId="3" applyNumberFormat="1" applyFont="1" applyBorder="1" applyAlignment="1">
      <alignment horizontal="left"/>
    </xf>
    <xf numFmtId="41" fontId="24" fillId="0" borderId="0" xfId="3" applyNumberFormat="1" applyFont="1" applyBorder="1" applyAlignment="1">
      <alignment horizontal="left"/>
    </xf>
    <xf numFmtId="42" fontId="24" fillId="0" borderId="0" xfId="3" applyNumberFormat="1" applyFont="1" applyBorder="1" applyAlignment="1"/>
    <xf numFmtId="41" fontId="24" fillId="0" borderId="0" xfId="3" applyNumberFormat="1" applyFont="1" applyBorder="1" applyAlignment="1">
      <alignment horizontal="center"/>
    </xf>
    <xf numFmtId="41" fontId="13" fillId="0" borderId="0" xfId="3" applyNumberFormat="1" applyFont="1" applyBorder="1" applyAlignment="1">
      <alignment horizontal="left"/>
    </xf>
    <xf numFmtId="41" fontId="24" fillId="0" borderId="6" xfId="3" applyNumberFormat="1" applyFont="1" applyBorder="1" applyAlignment="1"/>
    <xf numFmtId="41" fontId="24" fillId="0" borderId="1" xfId="3" applyNumberFormat="1" applyFont="1" applyBorder="1" applyAlignment="1"/>
    <xf numFmtId="41" fontId="24" fillId="0" borderId="0" xfId="3" applyNumberFormat="1" applyFont="1" applyFill="1" applyBorder="1" applyAlignment="1"/>
    <xf numFmtId="3" fontId="13" fillId="0" borderId="5" xfId="3" applyNumberFormat="1" applyFont="1" applyBorder="1" applyAlignment="1">
      <alignment horizontal="left"/>
    </xf>
    <xf numFmtId="41" fontId="23" fillId="2" borderId="7" xfId="3" applyNumberFormat="1" applyFont="1" applyFill="1" applyBorder="1" applyAlignment="1">
      <alignment horizontal="left" vertical="center"/>
    </xf>
    <xf numFmtId="41" fontId="24" fillId="2" borderId="7" xfId="3" applyNumberFormat="1" applyFont="1" applyFill="1" applyBorder="1" applyAlignment="1">
      <alignment horizontal="left" vertical="center"/>
    </xf>
    <xf numFmtId="42" fontId="25" fillId="2" borderId="7" xfId="3" applyNumberFormat="1" applyFont="1" applyFill="1" applyBorder="1" applyAlignment="1">
      <alignment vertical="center"/>
    </xf>
    <xf numFmtId="41" fontId="25" fillId="0" borderId="0" xfId="3" applyNumberFormat="1" applyFont="1" applyBorder="1" applyAlignment="1"/>
    <xf numFmtId="49" fontId="23" fillId="0" borderId="0" xfId="3" applyNumberFormat="1" applyFont="1" applyAlignment="1">
      <alignment horizontal="left" indent="1"/>
    </xf>
    <xf numFmtId="49" fontId="13" fillId="0" borderId="0" xfId="3" applyNumberFormat="1" applyFont="1" applyAlignment="1">
      <alignment horizontal="left" indent="1"/>
    </xf>
    <xf numFmtId="41" fontId="23" fillId="2" borderId="8" xfId="3" applyNumberFormat="1" applyFont="1" applyFill="1" applyBorder="1" applyAlignment="1">
      <alignment horizontal="left" vertical="center"/>
    </xf>
    <xf numFmtId="41" fontId="24" fillId="2" borderId="8" xfId="3" applyNumberFormat="1" applyFont="1" applyFill="1" applyBorder="1" applyAlignment="1">
      <alignment horizontal="left"/>
    </xf>
    <xf numFmtId="37" fontId="25" fillId="2" borderId="8" xfId="3" applyNumberFormat="1" applyFont="1" applyFill="1" applyBorder="1" applyAlignment="1">
      <alignment vertical="center"/>
    </xf>
    <xf numFmtId="3" fontId="24" fillId="0" borderId="0" xfId="3" applyNumberFormat="1" applyFont="1" applyFill="1" applyBorder="1" applyAlignment="1">
      <alignment vertical="top" wrapText="1"/>
    </xf>
    <xf numFmtId="3" fontId="13" fillId="0" borderId="0" xfId="3" applyNumberFormat="1" applyFont="1" applyBorder="1" applyAlignment="1">
      <alignment horizontal="left"/>
    </xf>
    <xf numFmtId="41" fontId="13" fillId="0" borderId="9" xfId="3" applyNumberFormat="1" applyFont="1" applyBorder="1" applyAlignment="1">
      <alignment horizontal="left"/>
    </xf>
    <xf numFmtId="41" fontId="13" fillId="0" borderId="9" xfId="3" applyNumberFormat="1" applyFont="1" applyBorder="1" applyAlignment="1"/>
    <xf numFmtId="41" fontId="19" fillId="2" borderId="0" xfId="3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2" fontId="21" fillId="0" borderId="0" xfId="7" applyNumberFormat="1" applyFont="1" applyBorder="1" applyAlignment="1"/>
    <xf numFmtId="3" fontId="26" fillId="0" borderId="0" xfId="3" applyNumberFormat="1" applyFont="1" applyBorder="1" applyAlignment="1">
      <alignment vertical="center"/>
    </xf>
    <xf numFmtId="3" fontId="21" fillId="0" borderId="0" xfId="3" applyNumberFormat="1" applyFont="1" applyBorder="1" applyAlignment="1">
      <alignment vertical="center"/>
    </xf>
    <xf numFmtId="3" fontId="19" fillId="0" borderId="0" xfId="3" applyNumberFormat="1" applyFont="1" applyBorder="1" applyAlignment="1">
      <alignment vertical="top"/>
    </xf>
    <xf numFmtId="41" fontId="27" fillId="0" borderId="0" xfId="3" applyNumberFormat="1" applyFont="1" applyFill="1" applyBorder="1" applyAlignment="1">
      <alignment horizontal="center" vertical="top" wrapText="1"/>
    </xf>
    <xf numFmtId="3" fontId="13" fillId="0" borderId="0" xfId="3" applyNumberFormat="1" applyFont="1" applyAlignment="1"/>
    <xf numFmtId="41" fontId="13" fillId="0" borderId="0" xfId="3" applyNumberFormat="1" applyFont="1" applyAlignment="1">
      <alignment horizontal="left"/>
    </xf>
    <xf numFmtId="0" fontId="24" fillId="2" borderId="0" xfId="3" applyNumberFormat="1" applyFont="1" applyFill="1" applyBorder="1" applyAlignment="1">
      <alignment horizontal="center"/>
    </xf>
    <xf numFmtId="0" fontId="1" fillId="0" borderId="0" xfId="1"/>
    <xf numFmtId="0" fontId="9" fillId="0" borderId="0" xfId="1" applyNumberFormat="1" applyFont="1" applyBorder="1" applyAlignment="1" applyProtection="1">
      <protection locked="0"/>
    </xf>
    <xf numFmtId="41" fontId="3" fillId="0" borderId="0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protection locked="0"/>
    </xf>
    <xf numFmtId="3" fontId="24" fillId="2" borderId="0" xfId="3" applyNumberFormat="1" applyFont="1" applyFill="1" applyBorder="1" applyAlignment="1">
      <alignment horizontal="center" vertical="top" wrapText="1"/>
    </xf>
    <xf numFmtId="41" fontId="24" fillId="2" borderId="0" xfId="3" applyNumberFormat="1" applyFont="1" applyFill="1" applyBorder="1" applyAlignment="1">
      <alignment vertical="top" wrapText="1"/>
    </xf>
    <xf numFmtId="41" fontId="27" fillId="2" borderId="0" xfId="3" applyNumberFormat="1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Border="1" applyAlignment="1" applyProtection="1">
      <alignment horizontal="left"/>
      <protection locked="0"/>
    </xf>
    <xf numFmtId="0" fontId="7" fillId="0" borderId="0" xfId="1" applyNumberFormat="1" applyFont="1" applyBorder="1" applyAlignment="1" applyProtection="1">
      <protection locked="0"/>
    </xf>
    <xf numFmtId="166" fontId="3" fillId="0" borderId="0" xfId="1" applyNumberFormat="1" applyFont="1" applyBorder="1" applyAlignment="1" applyProtection="1">
      <protection locked="0"/>
    </xf>
    <xf numFmtId="41" fontId="28" fillId="0" borderId="0" xfId="3" applyNumberFormat="1" applyFont="1" applyFill="1" applyAlignment="1">
      <alignment horizontal="left"/>
    </xf>
    <xf numFmtId="0" fontId="29" fillId="0" borderId="0" xfId="1" applyNumberFormat="1" applyFont="1" applyBorder="1" applyAlignment="1" applyProtection="1">
      <protection locked="0"/>
    </xf>
    <xf numFmtId="41" fontId="29" fillId="0" borderId="0" xfId="1" applyNumberFormat="1" applyFont="1" applyBorder="1" applyAlignment="1" applyProtection="1">
      <protection locked="0"/>
    </xf>
    <xf numFmtId="0" fontId="29" fillId="0" borderId="0" xfId="1" applyNumberFormat="1" applyFont="1" applyBorder="1" applyAlignment="1" applyProtection="1">
      <alignment horizontal="left"/>
      <protection locked="0"/>
    </xf>
    <xf numFmtId="41" fontId="28" fillId="0" borderId="0" xfId="3" applyNumberFormat="1" applyFont="1" applyFill="1" applyAlignment="1">
      <alignment horizontal="left" vertical="center"/>
    </xf>
    <xf numFmtId="0" fontId="29" fillId="0" borderId="0" xfId="1" applyNumberFormat="1" applyFont="1" applyAlignment="1" applyProtection="1">
      <protection locked="0"/>
    </xf>
    <xf numFmtId="0" fontId="29" fillId="0" borderId="0" xfId="1" applyNumberFormat="1" applyFont="1" applyFill="1" applyBorder="1" applyAlignment="1" applyProtection="1">
      <protection locked="0"/>
    </xf>
    <xf numFmtId="41" fontId="29" fillId="0" borderId="0" xfId="1" applyNumberFormat="1" applyFont="1" applyAlignment="1" applyProtection="1">
      <protection locked="0"/>
    </xf>
    <xf numFmtId="0" fontId="3" fillId="0" borderId="0" xfId="1" applyNumberFormat="1" applyFont="1" applyBorder="1" applyAlignment="1" applyProtection="1">
      <alignment horizontal="left"/>
      <protection locked="0"/>
    </xf>
    <xf numFmtId="41" fontId="29" fillId="0" borderId="1" xfId="1" applyNumberFormat="1" applyFont="1" applyBorder="1" applyAlignment="1" applyProtection="1">
      <protection locked="0"/>
    </xf>
    <xf numFmtId="0" fontId="30" fillId="0" borderId="0" xfId="1" applyNumberFormat="1" applyFont="1" applyBorder="1" applyAlignment="1" applyProtection="1">
      <protection locked="0"/>
    </xf>
    <xf numFmtId="0" fontId="7" fillId="0" borderId="0" xfId="1" applyNumberFormat="1" applyFont="1" applyBorder="1" applyAlignment="1" applyProtection="1">
      <alignment horizontal="left"/>
      <protection locked="0"/>
    </xf>
    <xf numFmtId="41" fontId="3" fillId="0" borderId="0" xfId="1" applyNumberFormat="1" applyFont="1" applyBorder="1" applyAlignment="1" applyProtection="1">
      <alignment horizontal="left"/>
      <protection locked="0"/>
    </xf>
    <xf numFmtId="42" fontId="3" fillId="0" borderId="2" xfId="1" applyNumberFormat="1" applyFont="1" applyBorder="1" applyAlignment="1" applyProtection="1">
      <protection locked="0"/>
    </xf>
    <xf numFmtId="42" fontId="1" fillId="0" borderId="0" xfId="1" applyNumberFormat="1" applyFont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31" fillId="0" borderId="0" xfId="8"/>
    <xf numFmtId="0" fontId="17" fillId="0" borderId="0" xfId="5" applyAlignment="1" applyProtection="1"/>
    <xf numFmtId="0" fontId="31" fillId="0" borderId="0" xfId="8" applyAlignment="1">
      <alignment horizontal="center"/>
    </xf>
    <xf numFmtId="0" fontId="31" fillId="0" borderId="0" xfId="8" applyFill="1" applyAlignment="1">
      <alignment horizontal="center"/>
    </xf>
    <xf numFmtId="0" fontId="12" fillId="0" borderId="1" xfId="8" applyFont="1" applyBorder="1" applyAlignment="1">
      <alignment horizontal="center"/>
    </xf>
    <xf numFmtId="0" fontId="12" fillId="0" borderId="0" xfId="8" applyFont="1" applyAlignment="1">
      <alignment horizontal="center"/>
    </xf>
    <xf numFmtId="0" fontId="12" fillId="0" borderId="1" xfId="8" applyFont="1" applyFill="1" applyBorder="1" applyAlignment="1">
      <alignment horizontal="center"/>
    </xf>
    <xf numFmtId="0" fontId="34" fillId="0" borderId="0" xfId="8" applyFont="1" applyAlignment="1">
      <alignment horizontal="center"/>
    </xf>
    <xf numFmtId="0" fontId="34" fillId="0" borderId="0" xfId="8" applyFont="1" applyFill="1" applyAlignment="1">
      <alignment horizontal="center"/>
    </xf>
    <xf numFmtId="0" fontId="33" fillId="0" borderId="0" xfId="8" applyFont="1"/>
    <xf numFmtId="42" fontId="31" fillId="0" borderId="0" xfId="8" applyNumberFormat="1"/>
    <xf numFmtId="42" fontId="31" fillId="0" borderId="0" xfId="8" applyNumberFormat="1" applyFill="1"/>
    <xf numFmtId="0" fontId="31" fillId="0" borderId="0" xfId="8" applyFill="1"/>
    <xf numFmtId="41" fontId="31" fillId="0" borderId="0" xfId="8" applyNumberFormat="1"/>
    <xf numFmtId="41" fontId="31" fillId="0" borderId="0" xfId="8" applyNumberFormat="1" applyFill="1"/>
    <xf numFmtId="41" fontId="31" fillId="0" borderId="1" xfId="8" applyNumberFormat="1" applyBorder="1"/>
    <xf numFmtId="41" fontId="31" fillId="0" borderId="1" xfId="8" applyNumberFormat="1" applyFill="1" applyBorder="1"/>
    <xf numFmtId="0" fontId="12" fillId="0" borderId="0" xfId="8" applyFont="1"/>
    <xf numFmtId="41" fontId="31" fillId="0" borderId="0" xfId="8" applyNumberFormat="1" applyBorder="1"/>
    <xf numFmtId="41" fontId="31" fillId="0" borderId="0" xfId="8" applyNumberFormat="1" applyFill="1" applyBorder="1"/>
    <xf numFmtId="167" fontId="31" fillId="0" borderId="2" xfId="8" applyNumberFormat="1" applyBorder="1"/>
    <xf numFmtId="168" fontId="31" fillId="0" borderId="0" xfId="8" applyNumberFormat="1"/>
    <xf numFmtId="0" fontId="31" fillId="0" borderId="0" xfId="8" applyBorder="1"/>
    <xf numFmtId="41" fontId="36" fillId="0" borderId="10" xfId="9" applyNumberFormat="1" applyFont="1" applyFill="1" applyBorder="1" applyAlignment="1">
      <alignment horizontal="centerContinuous"/>
    </xf>
    <xf numFmtId="41" fontId="36" fillId="0" borderId="9" xfId="9" applyNumberFormat="1" applyFont="1" applyFill="1" applyBorder="1" applyAlignment="1">
      <alignment horizontal="centerContinuous"/>
    </xf>
    <xf numFmtId="41" fontId="36" fillId="0" borderId="11" xfId="9" applyNumberFormat="1" applyFont="1" applyFill="1" applyBorder="1" applyAlignment="1">
      <alignment horizontal="centerContinuous"/>
    </xf>
    <xf numFmtId="41" fontId="37" fillId="0" borderId="0" xfId="9" applyNumberFormat="1" applyFont="1" applyFill="1" applyBorder="1"/>
    <xf numFmtId="41" fontId="37" fillId="0" borderId="0" xfId="9" applyNumberFormat="1" applyFont="1" applyFill="1"/>
    <xf numFmtId="41" fontId="37" fillId="0" borderId="0" xfId="9" applyNumberFormat="1" applyFont="1" applyFill="1" applyAlignment="1"/>
    <xf numFmtId="41" fontId="36" fillId="0" borderId="12" xfId="9" applyNumberFormat="1" applyFont="1" applyFill="1" applyBorder="1" applyAlignment="1">
      <alignment horizontal="left"/>
    </xf>
    <xf numFmtId="41" fontId="36" fillId="0" borderId="0" xfId="9" applyNumberFormat="1" applyFont="1" applyFill="1" applyBorder="1" applyAlignment="1">
      <alignment horizontal="center"/>
    </xf>
    <xf numFmtId="41" fontId="36" fillId="0" borderId="0" xfId="9" applyNumberFormat="1" applyFont="1" applyFill="1" applyBorder="1" applyAlignment="1">
      <alignment horizontal="centerContinuous"/>
    </xf>
    <xf numFmtId="41" fontId="36" fillId="0" borderId="0" xfId="9" applyNumberFormat="1" applyFont="1" applyFill="1" applyBorder="1" applyAlignment="1">
      <alignment horizontal="centerContinuous" vertical="center"/>
    </xf>
    <xf numFmtId="41" fontId="39" fillId="0" borderId="0" xfId="9" applyNumberFormat="1" applyFont="1" applyFill="1" applyBorder="1" applyAlignment="1">
      <alignment horizontal="center" vertical="center"/>
    </xf>
    <xf numFmtId="41" fontId="36" fillId="0" borderId="13" xfId="9" applyNumberFormat="1" applyFont="1" applyFill="1" applyBorder="1" applyAlignment="1">
      <alignment horizontal="centerContinuous"/>
    </xf>
    <xf numFmtId="0" fontId="35" fillId="0" borderId="0" xfId="9"/>
    <xf numFmtId="41" fontId="36" fillId="0" borderId="14" xfId="9" applyNumberFormat="1" applyFont="1" applyFill="1" applyBorder="1" applyAlignment="1">
      <alignment horizontal="centerContinuous"/>
    </xf>
    <xf numFmtId="41" fontId="36" fillId="0" borderId="1" xfId="9" applyNumberFormat="1" applyFont="1" applyFill="1" applyBorder="1" applyAlignment="1">
      <alignment horizontal="centerContinuous"/>
    </xf>
    <xf numFmtId="41" fontId="36" fillId="0" borderId="15" xfId="9" applyNumberFormat="1" applyFont="1" applyFill="1" applyBorder="1" applyAlignment="1">
      <alignment horizontal="centerContinuous"/>
    </xf>
    <xf numFmtId="41" fontId="40" fillId="0" borderId="12" xfId="9" applyNumberFormat="1" applyFont="1" applyFill="1" applyBorder="1" applyAlignment="1"/>
    <xf numFmtId="41" fontId="40" fillId="0" borderId="0" xfId="9" applyNumberFormat="1" applyFont="1" applyFill="1" applyBorder="1" applyAlignment="1"/>
    <xf numFmtId="41" fontId="40" fillId="0" borderId="0" xfId="9" applyNumberFormat="1" applyFont="1" applyFill="1" applyBorder="1" applyAlignment="1">
      <alignment horizontal="center"/>
    </xf>
    <xf numFmtId="41" fontId="37" fillId="0" borderId="13" xfId="9" applyNumberFormat="1" applyFont="1" applyFill="1" applyBorder="1"/>
    <xf numFmtId="41" fontId="41" fillId="0" borderId="12" xfId="9" applyNumberFormat="1" applyFont="1" applyFill="1" applyBorder="1" applyAlignment="1"/>
    <xf numFmtId="41" fontId="41" fillId="0" borderId="0" xfId="9" applyNumberFormat="1" applyFont="1" applyFill="1" applyBorder="1" applyAlignment="1"/>
    <xf numFmtId="41" fontId="42" fillId="0" borderId="16" xfId="9" applyNumberFormat="1" applyFont="1" applyFill="1" applyBorder="1" applyAlignment="1">
      <alignment horizontal="center"/>
    </xf>
    <xf numFmtId="41" fontId="42" fillId="0" borderId="17" xfId="9" applyNumberFormat="1" applyFont="1" applyFill="1" applyBorder="1" applyAlignment="1">
      <alignment horizontal="center"/>
    </xf>
    <xf numFmtId="41" fontId="42" fillId="0" borderId="18" xfId="9" applyNumberFormat="1" applyFont="1" applyFill="1" applyBorder="1" applyAlignment="1">
      <alignment horizontal="center"/>
    </xf>
    <xf numFmtId="41" fontId="42" fillId="0" borderId="19" xfId="9" applyNumberFormat="1" applyFont="1" applyFill="1" applyBorder="1" applyAlignment="1">
      <alignment horizontal="center"/>
    </xf>
    <xf numFmtId="41" fontId="42" fillId="0" borderId="20" xfId="9" applyNumberFormat="1" applyFont="1" applyFill="1" applyBorder="1" applyAlignment="1">
      <alignment horizontal="center"/>
    </xf>
    <xf numFmtId="41" fontId="41" fillId="0" borderId="0" xfId="9" applyNumberFormat="1" applyFont="1" applyFill="1" applyBorder="1" applyAlignment="1">
      <alignment horizontal="centerContinuous"/>
    </xf>
    <xf numFmtId="41" fontId="42" fillId="0" borderId="0" xfId="9" applyNumberFormat="1" applyFont="1" applyFill="1" applyBorder="1" applyAlignment="1">
      <alignment horizontal="center"/>
    </xf>
    <xf numFmtId="41" fontId="42" fillId="0" borderId="21" xfId="9" applyNumberFormat="1" applyFont="1" applyFill="1" applyBorder="1" applyAlignment="1">
      <alignment horizontal="center"/>
    </xf>
    <xf numFmtId="41" fontId="42" fillId="0" borderId="22" xfId="9" applyNumberFormat="1" applyFont="1" applyFill="1" applyBorder="1" applyAlignment="1">
      <alignment horizontal="center"/>
    </xf>
    <xf numFmtId="41" fontId="4" fillId="0" borderId="13" xfId="9" applyNumberFormat="1" applyFont="1" applyFill="1" applyBorder="1"/>
    <xf numFmtId="41" fontId="42" fillId="0" borderId="23" xfId="9" applyNumberFormat="1" applyFont="1" applyFill="1" applyBorder="1" applyAlignment="1">
      <alignment horizontal="center"/>
    </xf>
    <xf numFmtId="41" fontId="42" fillId="0" borderId="24" xfId="9" applyNumberFormat="1" applyFont="1" applyFill="1" applyBorder="1" applyAlignment="1">
      <alignment horizontal="center"/>
    </xf>
    <xf numFmtId="41" fontId="42" fillId="0" borderId="25" xfId="9" applyNumberFormat="1" applyFont="1" applyFill="1" applyBorder="1" applyAlignment="1">
      <alignment horizontal="center"/>
    </xf>
    <xf numFmtId="41" fontId="42" fillId="0" borderId="26" xfId="9" applyNumberFormat="1" applyFont="1" applyFill="1" applyBorder="1" applyAlignment="1">
      <alignment horizontal="center"/>
    </xf>
    <xf numFmtId="41" fontId="41" fillId="0" borderId="12" xfId="9" applyNumberFormat="1" applyFont="1" applyFill="1" applyBorder="1" applyAlignment="1">
      <alignment horizontal="left"/>
    </xf>
    <xf numFmtId="41" fontId="41" fillId="0" borderId="27" xfId="9" applyNumberFormat="1" applyFont="1" applyFill="1" applyBorder="1" applyAlignment="1"/>
    <xf numFmtId="41" fontId="41" fillId="0" borderId="0" xfId="9" applyNumberFormat="1" applyFont="1" applyFill="1" applyBorder="1" applyAlignment="1">
      <alignment horizontal="center"/>
    </xf>
    <xf numFmtId="41" fontId="42" fillId="0" borderId="12" xfId="9" applyNumberFormat="1" applyFont="1" applyFill="1" applyBorder="1" applyAlignment="1">
      <alignment horizontal="left"/>
    </xf>
    <xf numFmtId="41" fontId="41" fillId="0" borderId="0" xfId="9" applyNumberFormat="1" applyFont="1" applyFill="1" applyBorder="1" applyAlignment="1" applyProtection="1">
      <protection locked="0"/>
    </xf>
    <xf numFmtId="41" fontId="42" fillId="0" borderId="0" xfId="9" applyNumberFormat="1" applyFont="1" applyFill="1" applyBorder="1" applyAlignment="1">
      <alignment horizontal="right"/>
    </xf>
    <xf numFmtId="41" fontId="41" fillId="0" borderId="12" xfId="9" applyNumberFormat="1" applyFont="1" applyFill="1" applyBorder="1" applyAlignment="1">
      <alignment horizontal="left" indent="1"/>
    </xf>
    <xf numFmtId="42" fontId="41" fillId="0" borderId="0" xfId="9" applyNumberFormat="1" applyFont="1" applyFill="1" applyBorder="1" applyAlignment="1">
      <alignment horizontal="right"/>
    </xf>
    <xf numFmtId="42" fontId="41" fillId="0" borderId="1" xfId="9" applyNumberFormat="1" applyFont="1" applyFill="1" applyBorder="1" applyAlignment="1">
      <alignment horizontal="right"/>
    </xf>
    <xf numFmtId="42" fontId="41" fillId="0" borderId="0" xfId="9" applyNumberFormat="1" applyFont="1" applyFill="1" applyBorder="1" applyAlignment="1">
      <alignment horizontal="center"/>
    </xf>
    <xf numFmtId="42" fontId="4" fillId="0" borderId="13" xfId="9" applyNumberFormat="1" applyFont="1" applyFill="1" applyBorder="1"/>
    <xf numFmtId="42" fontId="37" fillId="0" borderId="0" xfId="9" applyNumberFormat="1" applyFont="1" applyFill="1" applyBorder="1"/>
    <xf numFmtId="42" fontId="37" fillId="0" borderId="0" xfId="9" applyNumberFormat="1" applyFont="1" applyFill="1"/>
    <xf numFmtId="41" fontId="41" fillId="0" borderId="27" xfId="9" applyNumberFormat="1" applyFont="1" applyFill="1" applyBorder="1" applyAlignment="1">
      <alignment horizontal="right"/>
    </xf>
    <xf numFmtId="41" fontId="41" fillId="0" borderId="0" xfId="9" applyNumberFormat="1" applyFont="1" applyFill="1" applyBorder="1" applyAlignment="1">
      <alignment horizontal="right"/>
    </xf>
    <xf numFmtId="41" fontId="41" fillId="0" borderId="0" xfId="9" applyNumberFormat="1" applyFont="1" applyFill="1" applyBorder="1" applyAlignment="1" applyProtection="1">
      <alignment horizontal="center"/>
      <protection locked="0"/>
    </xf>
    <xf numFmtId="41" fontId="42" fillId="0" borderId="12" xfId="9" applyNumberFormat="1" applyFont="1" applyFill="1" applyBorder="1" applyAlignment="1">
      <alignment horizontal="right" vertical="center"/>
    </xf>
    <xf numFmtId="42" fontId="42" fillId="0" borderId="0" xfId="9" applyNumberFormat="1" applyFont="1" applyFill="1" applyBorder="1" applyAlignment="1">
      <alignment horizontal="right"/>
    </xf>
    <xf numFmtId="42" fontId="42" fillId="0" borderId="1" xfId="9" applyNumberFormat="1" applyFont="1" applyFill="1" applyBorder="1" applyAlignment="1">
      <alignment horizontal="right"/>
    </xf>
    <xf numFmtId="42" fontId="42" fillId="0" borderId="0" xfId="9" applyNumberFormat="1" applyFont="1" applyFill="1" applyBorder="1" applyAlignment="1">
      <alignment horizontal="center"/>
    </xf>
    <xf numFmtId="42" fontId="42" fillId="0" borderId="0" xfId="9" applyNumberFormat="1" applyFont="1" applyFill="1" applyBorder="1" applyAlignment="1">
      <alignment horizontal="right" vertical="center"/>
    </xf>
    <xf numFmtId="41" fontId="41" fillId="0" borderId="27" xfId="9" applyNumberFormat="1" applyFont="1" applyFill="1" applyBorder="1" applyAlignment="1">
      <alignment horizontal="right" vertical="center"/>
    </xf>
    <xf numFmtId="41" fontId="41" fillId="0" borderId="0" xfId="9" applyNumberFormat="1" applyFont="1" applyFill="1" applyBorder="1" applyAlignment="1">
      <alignment horizontal="right" vertical="center"/>
    </xf>
    <xf numFmtId="41" fontId="41" fillId="0" borderId="12" xfId="9" applyNumberFormat="1" applyFont="1" applyFill="1" applyBorder="1" applyAlignment="1">
      <alignment horizontal="left" vertical="center" indent="1"/>
    </xf>
    <xf numFmtId="42" fontId="41" fillId="0" borderId="0" xfId="9" applyNumberFormat="1" applyFont="1" applyFill="1" applyBorder="1" applyAlignment="1">
      <alignment horizontal="right" vertical="center"/>
    </xf>
    <xf numFmtId="41" fontId="41" fillId="0" borderId="1" xfId="9" applyNumberFormat="1" applyFont="1" applyFill="1" applyBorder="1" applyAlignment="1">
      <alignment horizontal="right"/>
    </xf>
    <xf numFmtId="41" fontId="41" fillId="0" borderId="1" xfId="9" applyNumberFormat="1" applyFont="1" applyFill="1" applyBorder="1" applyAlignment="1">
      <alignment horizontal="right" vertical="center"/>
    </xf>
    <xf numFmtId="41" fontId="42" fillId="0" borderId="12" xfId="9" applyNumberFormat="1" applyFont="1" applyFill="1" applyBorder="1" applyAlignment="1">
      <alignment horizontal="right" vertical="center" indent="1"/>
    </xf>
    <xf numFmtId="41" fontId="42" fillId="0" borderId="12" xfId="9" applyNumberFormat="1" applyFont="1" applyFill="1" applyBorder="1" applyAlignment="1">
      <alignment horizontal="right"/>
    </xf>
    <xf numFmtId="41" fontId="4" fillId="0" borderId="0" xfId="9" applyNumberFormat="1" applyFont="1" applyFill="1" applyAlignment="1"/>
    <xf numFmtId="41" fontId="42" fillId="0" borderId="0" xfId="9" applyNumberFormat="1" applyFont="1" applyFill="1" applyBorder="1" applyAlignment="1">
      <alignment horizontal="right" vertical="center"/>
    </xf>
    <xf numFmtId="42" fontId="42" fillId="0" borderId="2" xfId="9" applyNumberFormat="1" applyFont="1" applyFill="1" applyBorder="1" applyAlignment="1">
      <alignment horizontal="right"/>
    </xf>
    <xf numFmtId="42" fontId="36" fillId="0" borderId="0" xfId="9" applyNumberFormat="1" applyFont="1" applyFill="1" applyBorder="1" applyAlignment="1">
      <alignment horizontal="right"/>
    </xf>
    <xf numFmtId="41" fontId="4" fillId="0" borderId="14" xfId="9" applyNumberFormat="1" applyFont="1" applyFill="1" applyBorder="1" applyAlignment="1"/>
    <xf numFmtId="41" fontId="4" fillId="0" borderId="1" xfId="9" applyNumberFormat="1" applyFont="1" applyFill="1" applyBorder="1" applyAlignment="1"/>
    <xf numFmtId="41" fontId="4" fillId="0" borderId="1" xfId="9" applyNumberFormat="1" applyFont="1" applyFill="1" applyBorder="1" applyAlignment="1">
      <alignment horizontal="center"/>
    </xf>
    <xf numFmtId="41" fontId="4" fillId="0" borderId="15" xfId="9" applyNumberFormat="1" applyFont="1" applyFill="1" applyBorder="1"/>
    <xf numFmtId="42" fontId="37" fillId="0" borderId="0" xfId="9" applyNumberFormat="1" applyFont="1" applyFill="1" applyAlignment="1"/>
    <xf numFmtId="41" fontId="37" fillId="0" borderId="0" xfId="9" applyNumberFormat="1" applyFont="1" applyFill="1" applyAlignment="1">
      <alignment horizontal="center"/>
    </xf>
    <xf numFmtId="41" fontId="37" fillId="0" borderId="0" xfId="9" applyNumberFormat="1" applyFont="1" applyFill="1" applyBorder="1" applyAlignment="1"/>
    <xf numFmtId="41" fontId="38" fillId="0" borderId="10" xfId="9" applyNumberFormat="1" applyFont="1" applyFill="1" applyBorder="1" applyAlignment="1">
      <alignment horizontal="center"/>
    </xf>
    <xf numFmtId="41" fontId="38" fillId="0" borderId="9" xfId="9" applyNumberFormat="1" applyFont="1" applyFill="1" applyBorder="1" applyAlignment="1">
      <alignment horizontal="center"/>
    </xf>
    <xf numFmtId="41" fontId="38" fillId="0" borderId="11" xfId="9" applyNumberFormat="1" applyFont="1" applyFill="1" applyBorder="1" applyAlignment="1">
      <alignment horizontal="center"/>
    </xf>
    <xf numFmtId="41" fontId="38" fillId="0" borderId="12" xfId="9" applyNumberFormat="1" applyFont="1" applyFill="1" applyBorder="1" applyAlignment="1">
      <alignment horizontal="center"/>
    </xf>
    <xf numFmtId="41" fontId="38" fillId="0" borderId="0" xfId="9" applyNumberFormat="1" applyFont="1" applyFill="1" applyBorder="1" applyAlignment="1">
      <alignment horizontal="center"/>
    </xf>
    <xf numFmtId="41" fontId="38" fillId="0" borderId="13" xfId="9" applyNumberFormat="1" applyFont="1" applyFill="1" applyBorder="1" applyAlignment="1">
      <alignment horizontal="center"/>
    </xf>
    <xf numFmtId="41" fontId="38" fillId="0" borderId="14" xfId="9" applyNumberFormat="1" applyFont="1" applyFill="1" applyBorder="1" applyAlignment="1">
      <alignment horizontal="center"/>
    </xf>
    <xf numFmtId="41" fontId="38" fillId="0" borderId="1" xfId="9" applyNumberFormat="1" applyFont="1" applyFill="1" applyBorder="1" applyAlignment="1">
      <alignment horizontal="center"/>
    </xf>
    <xf numFmtId="41" fontId="38" fillId="0" borderId="15" xfId="9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41" fontId="24" fillId="2" borderId="0" xfId="3" applyNumberFormat="1" applyFont="1" applyFill="1" applyBorder="1" applyAlignment="1">
      <alignment horizontal="center" vertical="top" wrapText="1"/>
    </xf>
    <xf numFmtId="41" fontId="14" fillId="0" borderId="0" xfId="7" applyNumberFormat="1" applyFont="1" applyAlignment="1">
      <alignment horizontal="right"/>
    </xf>
    <xf numFmtId="41" fontId="13" fillId="0" borderId="0" xfId="3" applyNumberFormat="1" applyFont="1" applyFill="1" applyBorder="1" applyAlignment="1">
      <alignment horizontal="center" wrapText="1"/>
    </xf>
    <xf numFmtId="41" fontId="13" fillId="0" borderId="3" xfId="3" applyNumberFormat="1" applyFont="1" applyFill="1" applyBorder="1" applyAlignment="1">
      <alignment horizontal="center" wrapText="1"/>
    </xf>
    <xf numFmtId="0" fontId="14" fillId="0" borderId="0" xfId="3" applyNumberFormat="1" applyFont="1" applyAlignment="1">
      <alignment horizontal="right" vertical="top"/>
    </xf>
    <xf numFmtId="0" fontId="15" fillId="0" borderId="0" xfId="4" applyAlignment="1" applyProtection="1">
      <alignment horizontal="right"/>
    </xf>
    <xf numFmtId="0" fontId="13" fillId="0" borderId="0" xfId="4" applyFont="1" applyAlignment="1" applyProtection="1">
      <alignment horizontal="right"/>
    </xf>
    <xf numFmtId="41" fontId="19" fillId="2" borderId="0" xfId="3" applyNumberFormat="1" applyFont="1" applyFill="1" applyBorder="1" applyAlignment="1">
      <alignment horizontal="center" vertical="top" wrapText="1"/>
    </xf>
    <xf numFmtId="3" fontId="24" fillId="2" borderId="0" xfId="3" applyNumberFormat="1" applyFont="1" applyFill="1" applyBorder="1" applyAlignment="1">
      <alignment horizontal="center" vertical="top" wrapText="1"/>
    </xf>
    <xf numFmtId="0" fontId="19" fillId="0" borderId="0" xfId="1" applyFont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left"/>
      <protection locked="0"/>
    </xf>
    <xf numFmtId="0" fontId="32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3" fillId="0" borderId="0" xfId="8" applyFont="1" applyAlignment="1">
      <alignment horizontal="center"/>
    </xf>
    <xf numFmtId="0" fontId="2" fillId="0" borderId="0" xfId="8" applyNumberFormat="1" applyFont="1" applyFill="1" applyBorder="1" applyAlignment="1">
      <alignment horizontal="center"/>
    </xf>
  </cellXfs>
  <cellStyles count="10">
    <cellStyle name="Hyperlink" xfId="4" builtinId="8"/>
    <cellStyle name="Hyperlink 2" xfId="5"/>
    <cellStyle name="Normal" xfId="0" builtinId="0"/>
    <cellStyle name="Normal 2" xfId="1"/>
    <cellStyle name="Normal 2 3" xfId="7"/>
    <cellStyle name="Normal 3" xfId="8"/>
    <cellStyle name="Normal 4" xfId="9"/>
    <cellStyle name="Normal 6" xfId="3"/>
    <cellStyle name="Normal_Preliminary general government" xfId="6"/>
    <cellStyle name="Normal_summar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3D28.798EED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95250</xdr:colOff>
      <xdr:row>2</xdr:row>
      <xdr:rowOff>0</xdr:rowOff>
    </xdr:from>
    <xdr:to>
      <xdr:col>25</xdr:col>
      <xdr:colOff>1314450</xdr:colOff>
      <xdr:row>3</xdr:row>
      <xdr:rowOff>180975</xdr:rowOff>
    </xdr:to>
    <xdr:pic>
      <xdr:nvPicPr>
        <xdr:cNvPr id="2" name="Picture 1" descr="cid:image001.png@01CF3D28.798EED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83300" y="409575"/>
          <a:ext cx="13144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49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6553200" y="581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0</xdr:col>
      <xdr:colOff>9525</xdr:colOff>
      <xdr:row>3</xdr:row>
      <xdr:rowOff>161925</xdr:rowOff>
    </xdr:from>
    <xdr:to>
      <xdr:col>0</xdr:col>
      <xdr:colOff>2352675</xdr:colOff>
      <xdr:row>8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0"/>
          <a:ext cx="2343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895350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4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2038350</xdr:colOff>
      <xdr:row>10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2038350</xdr:colOff>
      <xdr:row>10</xdr:row>
      <xdr:rowOff>123825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203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crma.ne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crma.ne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crma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crma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crma.net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crm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8"/>
  <sheetViews>
    <sheetView showOutlineSymbols="0" view="pageBreakPreview" zoomScale="90" zoomScaleNormal="80" zoomScaleSheetLayoutView="90" workbookViewId="0"/>
  </sheetViews>
  <sheetFormatPr defaultColWidth="12.42578125" defaultRowHeight="11.25" customHeight="1"/>
  <cols>
    <col min="1" max="1" width="55.85546875" style="152" customWidth="1"/>
    <col min="2" max="2" width="2.28515625" style="152" customWidth="1"/>
    <col min="3" max="3" width="20.42578125" style="152" customWidth="1"/>
    <col min="4" max="4" width="1.140625" style="152" customWidth="1"/>
    <col min="5" max="5" width="20.28515625" style="152" customWidth="1"/>
    <col min="6" max="6" width="2.28515625" style="152" customWidth="1"/>
    <col min="7" max="7" width="20.42578125" style="152" customWidth="1"/>
    <col min="8" max="8" width="1.28515625" style="152" customWidth="1"/>
    <col min="9" max="9" width="20.28515625" style="152" customWidth="1"/>
    <col min="10" max="10" width="1.28515625" style="152" customWidth="1"/>
    <col min="11" max="11" width="20.28515625" style="152" customWidth="1"/>
    <col min="12" max="12" width="0.140625" style="152" hidden="1" customWidth="1"/>
    <col min="13" max="13" width="2.140625" style="152" customWidth="1"/>
    <col min="14" max="14" width="21" style="151" customWidth="1"/>
    <col min="15" max="15" width="1.140625" style="152" customWidth="1"/>
    <col min="16" max="16" width="21" style="152" customWidth="1"/>
    <col min="17" max="17" width="1.5703125" style="152" customWidth="1"/>
    <col min="18" max="18" width="21" style="152" customWidth="1"/>
    <col min="19" max="19" width="2" style="152" customWidth="1"/>
    <col min="20" max="20" width="21" style="152" customWidth="1"/>
    <col min="21" max="21" width="2" style="152" customWidth="1"/>
    <col min="22" max="22" width="21" style="152" customWidth="1"/>
    <col min="23" max="23" width="2" style="152" customWidth="1"/>
    <col min="24" max="24" width="21" style="152" hidden="1" customWidth="1"/>
    <col min="25" max="25" width="1.5703125" style="222" hidden="1" customWidth="1"/>
    <col min="26" max="26" width="21" style="152" customWidth="1"/>
    <col min="27" max="27" width="5" style="152" customWidth="1"/>
    <col min="28" max="28" width="2" style="152" customWidth="1"/>
    <col min="29" max="29" width="15.140625" style="152" bestFit="1" customWidth="1"/>
    <col min="30" max="256" width="12.42578125" style="152"/>
    <col min="257" max="257" width="55.85546875" style="152" customWidth="1"/>
    <col min="258" max="258" width="2.28515625" style="152" customWidth="1"/>
    <col min="259" max="259" width="20.42578125" style="152" customWidth="1"/>
    <col min="260" max="260" width="1.140625" style="152" customWidth="1"/>
    <col min="261" max="261" width="20.28515625" style="152" customWidth="1"/>
    <col min="262" max="262" width="2.28515625" style="152" customWidth="1"/>
    <col min="263" max="263" width="20.42578125" style="152" customWidth="1"/>
    <col min="264" max="264" width="1.28515625" style="152" customWidth="1"/>
    <col min="265" max="265" width="20.28515625" style="152" customWidth="1"/>
    <col min="266" max="266" width="1.28515625" style="152" customWidth="1"/>
    <col min="267" max="267" width="20.28515625" style="152" customWidth="1"/>
    <col min="268" max="268" width="0" style="152" hidden="1" customWidth="1"/>
    <col min="269" max="269" width="2.140625" style="152" customWidth="1"/>
    <col min="270" max="270" width="21" style="152" customWidth="1"/>
    <col min="271" max="271" width="1.140625" style="152" customWidth="1"/>
    <col min="272" max="272" width="21" style="152" customWidth="1"/>
    <col min="273" max="273" width="1.5703125" style="152" customWidth="1"/>
    <col min="274" max="274" width="21" style="152" customWidth="1"/>
    <col min="275" max="275" width="2" style="152" customWidth="1"/>
    <col min="276" max="276" width="21" style="152" customWidth="1"/>
    <col min="277" max="277" width="2" style="152" customWidth="1"/>
    <col min="278" max="278" width="21" style="152" customWidth="1"/>
    <col min="279" max="279" width="2" style="152" customWidth="1"/>
    <col min="280" max="281" width="0" style="152" hidden="1" customWidth="1"/>
    <col min="282" max="282" width="21" style="152" customWidth="1"/>
    <col min="283" max="283" width="5" style="152" customWidth="1"/>
    <col min="284" max="284" width="2" style="152" customWidth="1"/>
    <col min="285" max="285" width="15.140625" style="152" bestFit="1" customWidth="1"/>
    <col min="286" max="512" width="12.42578125" style="152"/>
    <col min="513" max="513" width="55.85546875" style="152" customWidth="1"/>
    <col min="514" max="514" width="2.28515625" style="152" customWidth="1"/>
    <col min="515" max="515" width="20.42578125" style="152" customWidth="1"/>
    <col min="516" max="516" width="1.140625" style="152" customWidth="1"/>
    <col min="517" max="517" width="20.28515625" style="152" customWidth="1"/>
    <col min="518" max="518" width="2.28515625" style="152" customWidth="1"/>
    <col min="519" max="519" width="20.42578125" style="152" customWidth="1"/>
    <col min="520" max="520" width="1.28515625" style="152" customWidth="1"/>
    <col min="521" max="521" width="20.28515625" style="152" customWidth="1"/>
    <col min="522" max="522" width="1.28515625" style="152" customWidth="1"/>
    <col min="523" max="523" width="20.28515625" style="152" customWidth="1"/>
    <col min="524" max="524" width="0" style="152" hidden="1" customWidth="1"/>
    <col min="525" max="525" width="2.140625" style="152" customWidth="1"/>
    <col min="526" max="526" width="21" style="152" customWidth="1"/>
    <col min="527" max="527" width="1.140625" style="152" customWidth="1"/>
    <col min="528" max="528" width="21" style="152" customWidth="1"/>
    <col min="529" max="529" width="1.5703125" style="152" customWidth="1"/>
    <col min="530" max="530" width="21" style="152" customWidth="1"/>
    <col min="531" max="531" width="2" style="152" customWidth="1"/>
    <col min="532" max="532" width="21" style="152" customWidth="1"/>
    <col min="533" max="533" width="2" style="152" customWidth="1"/>
    <col min="534" max="534" width="21" style="152" customWidth="1"/>
    <col min="535" max="535" width="2" style="152" customWidth="1"/>
    <col min="536" max="537" width="0" style="152" hidden="1" customWidth="1"/>
    <col min="538" max="538" width="21" style="152" customWidth="1"/>
    <col min="539" max="539" width="5" style="152" customWidth="1"/>
    <col min="540" max="540" width="2" style="152" customWidth="1"/>
    <col min="541" max="541" width="15.140625" style="152" bestFit="1" customWidth="1"/>
    <col min="542" max="768" width="12.42578125" style="152"/>
    <col min="769" max="769" width="55.85546875" style="152" customWidth="1"/>
    <col min="770" max="770" width="2.28515625" style="152" customWidth="1"/>
    <col min="771" max="771" width="20.42578125" style="152" customWidth="1"/>
    <col min="772" max="772" width="1.140625" style="152" customWidth="1"/>
    <col min="773" max="773" width="20.28515625" style="152" customWidth="1"/>
    <col min="774" max="774" width="2.28515625" style="152" customWidth="1"/>
    <col min="775" max="775" width="20.42578125" style="152" customWidth="1"/>
    <col min="776" max="776" width="1.28515625" style="152" customWidth="1"/>
    <col min="777" max="777" width="20.28515625" style="152" customWidth="1"/>
    <col min="778" max="778" width="1.28515625" style="152" customWidth="1"/>
    <col min="779" max="779" width="20.28515625" style="152" customWidth="1"/>
    <col min="780" max="780" width="0" style="152" hidden="1" customWidth="1"/>
    <col min="781" max="781" width="2.140625" style="152" customWidth="1"/>
    <col min="782" max="782" width="21" style="152" customWidth="1"/>
    <col min="783" max="783" width="1.140625" style="152" customWidth="1"/>
    <col min="784" max="784" width="21" style="152" customWidth="1"/>
    <col min="785" max="785" width="1.5703125" style="152" customWidth="1"/>
    <col min="786" max="786" width="21" style="152" customWidth="1"/>
    <col min="787" max="787" width="2" style="152" customWidth="1"/>
    <col min="788" max="788" width="21" style="152" customWidth="1"/>
    <col min="789" max="789" width="2" style="152" customWidth="1"/>
    <col min="790" max="790" width="21" style="152" customWidth="1"/>
    <col min="791" max="791" width="2" style="152" customWidth="1"/>
    <col min="792" max="793" width="0" style="152" hidden="1" customWidth="1"/>
    <col min="794" max="794" width="21" style="152" customWidth="1"/>
    <col min="795" max="795" width="5" style="152" customWidth="1"/>
    <col min="796" max="796" width="2" style="152" customWidth="1"/>
    <col min="797" max="797" width="15.140625" style="152" bestFit="1" customWidth="1"/>
    <col min="798" max="1024" width="12.42578125" style="152"/>
    <col min="1025" max="1025" width="55.85546875" style="152" customWidth="1"/>
    <col min="1026" max="1026" width="2.28515625" style="152" customWidth="1"/>
    <col min="1027" max="1027" width="20.42578125" style="152" customWidth="1"/>
    <col min="1028" max="1028" width="1.140625" style="152" customWidth="1"/>
    <col min="1029" max="1029" width="20.28515625" style="152" customWidth="1"/>
    <col min="1030" max="1030" width="2.28515625" style="152" customWidth="1"/>
    <col min="1031" max="1031" width="20.42578125" style="152" customWidth="1"/>
    <col min="1032" max="1032" width="1.28515625" style="152" customWidth="1"/>
    <col min="1033" max="1033" width="20.28515625" style="152" customWidth="1"/>
    <col min="1034" max="1034" width="1.28515625" style="152" customWidth="1"/>
    <col min="1035" max="1035" width="20.28515625" style="152" customWidth="1"/>
    <col min="1036" max="1036" width="0" style="152" hidden="1" customWidth="1"/>
    <col min="1037" max="1037" width="2.140625" style="152" customWidth="1"/>
    <col min="1038" max="1038" width="21" style="152" customWidth="1"/>
    <col min="1039" max="1039" width="1.140625" style="152" customWidth="1"/>
    <col min="1040" max="1040" width="21" style="152" customWidth="1"/>
    <col min="1041" max="1041" width="1.5703125" style="152" customWidth="1"/>
    <col min="1042" max="1042" width="21" style="152" customWidth="1"/>
    <col min="1043" max="1043" width="2" style="152" customWidth="1"/>
    <col min="1044" max="1044" width="21" style="152" customWidth="1"/>
    <col min="1045" max="1045" width="2" style="152" customWidth="1"/>
    <col min="1046" max="1046" width="21" style="152" customWidth="1"/>
    <col min="1047" max="1047" width="2" style="152" customWidth="1"/>
    <col min="1048" max="1049" width="0" style="152" hidden="1" customWidth="1"/>
    <col min="1050" max="1050" width="21" style="152" customWidth="1"/>
    <col min="1051" max="1051" width="5" style="152" customWidth="1"/>
    <col min="1052" max="1052" width="2" style="152" customWidth="1"/>
    <col min="1053" max="1053" width="15.140625" style="152" bestFit="1" customWidth="1"/>
    <col min="1054" max="1280" width="12.42578125" style="152"/>
    <col min="1281" max="1281" width="55.85546875" style="152" customWidth="1"/>
    <col min="1282" max="1282" width="2.28515625" style="152" customWidth="1"/>
    <col min="1283" max="1283" width="20.42578125" style="152" customWidth="1"/>
    <col min="1284" max="1284" width="1.140625" style="152" customWidth="1"/>
    <col min="1285" max="1285" width="20.28515625" style="152" customWidth="1"/>
    <col min="1286" max="1286" width="2.28515625" style="152" customWidth="1"/>
    <col min="1287" max="1287" width="20.42578125" style="152" customWidth="1"/>
    <col min="1288" max="1288" width="1.28515625" style="152" customWidth="1"/>
    <col min="1289" max="1289" width="20.28515625" style="152" customWidth="1"/>
    <col min="1290" max="1290" width="1.28515625" style="152" customWidth="1"/>
    <col min="1291" max="1291" width="20.28515625" style="152" customWidth="1"/>
    <col min="1292" max="1292" width="0" style="152" hidden="1" customWidth="1"/>
    <col min="1293" max="1293" width="2.140625" style="152" customWidth="1"/>
    <col min="1294" max="1294" width="21" style="152" customWidth="1"/>
    <col min="1295" max="1295" width="1.140625" style="152" customWidth="1"/>
    <col min="1296" max="1296" width="21" style="152" customWidth="1"/>
    <col min="1297" max="1297" width="1.5703125" style="152" customWidth="1"/>
    <col min="1298" max="1298" width="21" style="152" customWidth="1"/>
    <col min="1299" max="1299" width="2" style="152" customWidth="1"/>
    <col min="1300" max="1300" width="21" style="152" customWidth="1"/>
    <col min="1301" max="1301" width="2" style="152" customWidth="1"/>
    <col min="1302" max="1302" width="21" style="152" customWidth="1"/>
    <col min="1303" max="1303" width="2" style="152" customWidth="1"/>
    <col min="1304" max="1305" width="0" style="152" hidden="1" customWidth="1"/>
    <col min="1306" max="1306" width="21" style="152" customWidth="1"/>
    <col min="1307" max="1307" width="5" style="152" customWidth="1"/>
    <col min="1308" max="1308" width="2" style="152" customWidth="1"/>
    <col min="1309" max="1309" width="15.140625" style="152" bestFit="1" customWidth="1"/>
    <col min="1310" max="1536" width="12.42578125" style="152"/>
    <col min="1537" max="1537" width="55.85546875" style="152" customWidth="1"/>
    <col min="1538" max="1538" width="2.28515625" style="152" customWidth="1"/>
    <col min="1539" max="1539" width="20.42578125" style="152" customWidth="1"/>
    <col min="1540" max="1540" width="1.140625" style="152" customWidth="1"/>
    <col min="1541" max="1541" width="20.28515625" style="152" customWidth="1"/>
    <col min="1542" max="1542" width="2.28515625" style="152" customWidth="1"/>
    <col min="1543" max="1543" width="20.42578125" style="152" customWidth="1"/>
    <col min="1544" max="1544" width="1.28515625" style="152" customWidth="1"/>
    <col min="1545" max="1545" width="20.28515625" style="152" customWidth="1"/>
    <col min="1546" max="1546" width="1.28515625" style="152" customWidth="1"/>
    <col min="1547" max="1547" width="20.28515625" style="152" customWidth="1"/>
    <col min="1548" max="1548" width="0" style="152" hidden="1" customWidth="1"/>
    <col min="1549" max="1549" width="2.140625" style="152" customWidth="1"/>
    <col min="1550" max="1550" width="21" style="152" customWidth="1"/>
    <col min="1551" max="1551" width="1.140625" style="152" customWidth="1"/>
    <col min="1552" max="1552" width="21" style="152" customWidth="1"/>
    <col min="1553" max="1553" width="1.5703125" style="152" customWidth="1"/>
    <col min="1554" max="1554" width="21" style="152" customWidth="1"/>
    <col min="1555" max="1555" width="2" style="152" customWidth="1"/>
    <col min="1556" max="1556" width="21" style="152" customWidth="1"/>
    <col min="1557" max="1557" width="2" style="152" customWidth="1"/>
    <col min="1558" max="1558" width="21" style="152" customWidth="1"/>
    <col min="1559" max="1559" width="2" style="152" customWidth="1"/>
    <col min="1560" max="1561" width="0" style="152" hidden="1" customWidth="1"/>
    <col min="1562" max="1562" width="21" style="152" customWidth="1"/>
    <col min="1563" max="1563" width="5" style="152" customWidth="1"/>
    <col min="1564" max="1564" width="2" style="152" customWidth="1"/>
    <col min="1565" max="1565" width="15.140625" style="152" bestFit="1" customWidth="1"/>
    <col min="1566" max="1792" width="12.42578125" style="152"/>
    <col min="1793" max="1793" width="55.85546875" style="152" customWidth="1"/>
    <col min="1794" max="1794" width="2.28515625" style="152" customWidth="1"/>
    <col min="1795" max="1795" width="20.42578125" style="152" customWidth="1"/>
    <col min="1796" max="1796" width="1.140625" style="152" customWidth="1"/>
    <col min="1797" max="1797" width="20.28515625" style="152" customWidth="1"/>
    <col min="1798" max="1798" width="2.28515625" style="152" customWidth="1"/>
    <col min="1799" max="1799" width="20.42578125" style="152" customWidth="1"/>
    <col min="1800" max="1800" width="1.28515625" style="152" customWidth="1"/>
    <col min="1801" max="1801" width="20.28515625" style="152" customWidth="1"/>
    <col min="1802" max="1802" width="1.28515625" style="152" customWidth="1"/>
    <col min="1803" max="1803" width="20.28515625" style="152" customWidth="1"/>
    <col min="1804" max="1804" width="0" style="152" hidden="1" customWidth="1"/>
    <col min="1805" max="1805" width="2.140625" style="152" customWidth="1"/>
    <col min="1806" max="1806" width="21" style="152" customWidth="1"/>
    <col min="1807" max="1807" width="1.140625" style="152" customWidth="1"/>
    <col min="1808" max="1808" width="21" style="152" customWidth="1"/>
    <col min="1809" max="1809" width="1.5703125" style="152" customWidth="1"/>
    <col min="1810" max="1810" width="21" style="152" customWidth="1"/>
    <col min="1811" max="1811" width="2" style="152" customWidth="1"/>
    <col min="1812" max="1812" width="21" style="152" customWidth="1"/>
    <col min="1813" max="1813" width="2" style="152" customWidth="1"/>
    <col min="1814" max="1814" width="21" style="152" customWidth="1"/>
    <col min="1815" max="1815" width="2" style="152" customWidth="1"/>
    <col min="1816" max="1817" width="0" style="152" hidden="1" customWidth="1"/>
    <col min="1818" max="1818" width="21" style="152" customWidth="1"/>
    <col min="1819" max="1819" width="5" style="152" customWidth="1"/>
    <col min="1820" max="1820" width="2" style="152" customWidth="1"/>
    <col min="1821" max="1821" width="15.140625" style="152" bestFit="1" customWidth="1"/>
    <col min="1822" max="2048" width="12.42578125" style="152"/>
    <col min="2049" max="2049" width="55.85546875" style="152" customWidth="1"/>
    <col min="2050" max="2050" width="2.28515625" style="152" customWidth="1"/>
    <col min="2051" max="2051" width="20.42578125" style="152" customWidth="1"/>
    <col min="2052" max="2052" width="1.140625" style="152" customWidth="1"/>
    <col min="2053" max="2053" width="20.28515625" style="152" customWidth="1"/>
    <col min="2054" max="2054" width="2.28515625" style="152" customWidth="1"/>
    <col min="2055" max="2055" width="20.42578125" style="152" customWidth="1"/>
    <col min="2056" max="2056" width="1.28515625" style="152" customWidth="1"/>
    <col min="2057" max="2057" width="20.28515625" style="152" customWidth="1"/>
    <col min="2058" max="2058" width="1.28515625" style="152" customWidth="1"/>
    <col min="2059" max="2059" width="20.28515625" style="152" customWidth="1"/>
    <col min="2060" max="2060" width="0" style="152" hidden="1" customWidth="1"/>
    <col min="2061" max="2061" width="2.140625" style="152" customWidth="1"/>
    <col min="2062" max="2062" width="21" style="152" customWidth="1"/>
    <col min="2063" max="2063" width="1.140625" style="152" customWidth="1"/>
    <col min="2064" max="2064" width="21" style="152" customWidth="1"/>
    <col min="2065" max="2065" width="1.5703125" style="152" customWidth="1"/>
    <col min="2066" max="2066" width="21" style="152" customWidth="1"/>
    <col min="2067" max="2067" width="2" style="152" customWidth="1"/>
    <col min="2068" max="2068" width="21" style="152" customWidth="1"/>
    <col min="2069" max="2069" width="2" style="152" customWidth="1"/>
    <col min="2070" max="2070" width="21" style="152" customWidth="1"/>
    <col min="2071" max="2071" width="2" style="152" customWidth="1"/>
    <col min="2072" max="2073" width="0" style="152" hidden="1" customWidth="1"/>
    <col min="2074" max="2074" width="21" style="152" customWidth="1"/>
    <col min="2075" max="2075" width="5" style="152" customWidth="1"/>
    <col min="2076" max="2076" width="2" style="152" customWidth="1"/>
    <col min="2077" max="2077" width="15.140625" style="152" bestFit="1" customWidth="1"/>
    <col min="2078" max="2304" width="12.42578125" style="152"/>
    <col min="2305" max="2305" width="55.85546875" style="152" customWidth="1"/>
    <col min="2306" max="2306" width="2.28515625" style="152" customWidth="1"/>
    <col min="2307" max="2307" width="20.42578125" style="152" customWidth="1"/>
    <col min="2308" max="2308" width="1.140625" style="152" customWidth="1"/>
    <col min="2309" max="2309" width="20.28515625" style="152" customWidth="1"/>
    <col min="2310" max="2310" width="2.28515625" style="152" customWidth="1"/>
    <col min="2311" max="2311" width="20.42578125" style="152" customWidth="1"/>
    <col min="2312" max="2312" width="1.28515625" style="152" customWidth="1"/>
    <col min="2313" max="2313" width="20.28515625" style="152" customWidth="1"/>
    <col min="2314" max="2314" width="1.28515625" style="152" customWidth="1"/>
    <col min="2315" max="2315" width="20.28515625" style="152" customWidth="1"/>
    <col min="2316" max="2316" width="0" style="152" hidden="1" customWidth="1"/>
    <col min="2317" max="2317" width="2.140625" style="152" customWidth="1"/>
    <col min="2318" max="2318" width="21" style="152" customWidth="1"/>
    <col min="2319" max="2319" width="1.140625" style="152" customWidth="1"/>
    <col min="2320" max="2320" width="21" style="152" customWidth="1"/>
    <col min="2321" max="2321" width="1.5703125" style="152" customWidth="1"/>
    <col min="2322" max="2322" width="21" style="152" customWidth="1"/>
    <col min="2323" max="2323" width="2" style="152" customWidth="1"/>
    <col min="2324" max="2324" width="21" style="152" customWidth="1"/>
    <col min="2325" max="2325" width="2" style="152" customWidth="1"/>
    <col min="2326" max="2326" width="21" style="152" customWidth="1"/>
    <col min="2327" max="2327" width="2" style="152" customWidth="1"/>
    <col min="2328" max="2329" width="0" style="152" hidden="1" customWidth="1"/>
    <col min="2330" max="2330" width="21" style="152" customWidth="1"/>
    <col min="2331" max="2331" width="5" style="152" customWidth="1"/>
    <col min="2332" max="2332" width="2" style="152" customWidth="1"/>
    <col min="2333" max="2333" width="15.140625" style="152" bestFit="1" customWidth="1"/>
    <col min="2334" max="2560" width="12.42578125" style="152"/>
    <col min="2561" max="2561" width="55.85546875" style="152" customWidth="1"/>
    <col min="2562" max="2562" width="2.28515625" style="152" customWidth="1"/>
    <col min="2563" max="2563" width="20.42578125" style="152" customWidth="1"/>
    <col min="2564" max="2564" width="1.140625" style="152" customWidth="1"/>
    <col min="2565" max="2565" width="20.28515625" style="152" customWidth="1"/>
    <col min="2566" max="2566" width="2.28515625" style="152" customWidth="1"/>
    <col min="2567" max="2567" width="20.42578125" style="152" customWidth="1"/>
    <col min="2568" max="2568" width="1.28515625" style="152" customWidth="1"/>
    <col min="2569" max="2569" width="20.28515625" style="152" customWidth="1"/>
    <col min="2570" max="2570" width="1.28515625" style="152" customWidth="1"/>
    <col min="2571" max="2571" width="20.28515625" style="152" customWidth="1"/>
    <col min="2572" max="2572" width="0" style="152" hidden="1" customWidth="1"/>
    <col min="2573" max="2573" width="2.140625" style="152" customWidth="1"/>
    <col min="2574" max="2574" width="21" style="152" customWidth="1"/>
    <col min="2575" max="2575" width="1.140625" style="152" customWidth="1"/>
    <col min="2576" max="2576" width="21" style="152" customWidth="1"/>
    <col min="2577" max="2577" width="1.5703125" style="152" customWidth="1"/>
    <col min="2578" max="2578" width="21" style="152" customWidth="1"/>
    <col min="2579" max="2579" width="2" style="152" customWidth="1"/>
    <col min="2580" max="2580" width="21" style="152" customWidth="1"/>
    <col min="2581" max="2581" width="2" style="152" customWidth="1"/>
    <col min="2582" max="2582" width="21" style="152" customWidth="1"/>
    <col min="2583" max="2583" width="2" style="152" customWidth="1"/>
    <col min="2584" max="2585" width="0" style="152" hidden="1" customWidth="1"/>
    <col min="2586" max="2586" width="21" style="152" customWidth="1"/>
    <col min="2587" max="2587" width="5" style="152" customWidth="1"/>
    <col min="2588" max="2588" width="2" style="152" customWidth="1"/>
    <col min="2589" max="2589" width="15.140625" style="152" bestFit="1" customWidth="1"/>
    <col min="2590" max="2816" width="12.42578125" style="152"/>
    <col min="2817" max="2817" width="55.85546875" style="152" customWidth="1"/>
    <col min="2818" max="2818" width="2.28515625" style="152" customWidth="1"/>
    <col min="2819" max="2819" width="20.42578125" style="152" customWidth="1"/>
    <col min="2820" max="2820" width="1.140625" style="152" customWidth="1"/>
    <col min="2821" max="2821" width="20.28515625" style="152" customWidth="1"/>
    <col min="2822" max="2822" width="2.28515625" style="152" customWidth="1"/>
    <col min="2823" max="2823" width="20.42578125" style="152" customWidth="1"/>
    <col min="2824" max="2824" width="1.28515625" style="152" customWidth="1"/>
    <col min="2825" max="2825" width="20.28515625" style="152" customWidth="1"/>
    <col min="2826" max="2826" width="1.28515625" style="152" customWidth="1"/>
    <col min="2827" max="2827" width="20.28515625" style="152" customWidth="1"/>
    <col min="2828" max="2828" width="0" style="152" hidden="1" customWidth="1"/>
    <col min="2829" max="2829" width="2.140625" style="152" customWidth="1"/>
    <col min="2830" max="2830" width="21" style="152" customWidth="1"/>
    <col min="2831" max="2831" width="1.140625" style="152" customWidth="1"/>
    <col min="2832" max="2832" width="21" style="152" customWidth="1"/>
    <col min="2833" max="2833" width="1.5703125" style="152" customWidth="1"/>
    <col min="2834" max="2834" width="21" style="152" customWidth="1"/>
    <col min="2835" max="2835" width="2" style="152" customWidth="1"/>
    <col min="2836" max="2836" width="21" style="152" customWidth="1"/>
    <col min="2837" max="2837" width="2" style="152" customWidth="1"/>
    <col min="2838" max="2838" width="21" style="152" customWidth="1"/>
    <col min="2839" max="2839" width="2" style="152" customWidth="1"/>
    <col min="2840" max="2841" width="0" style="152" hidden="1" customWidth="1"/>
    <col min="2842" max="2842" width="21" style="152" customWidth="1"/>
    <col min="2843" max="2843" width="5" style="152" customWidth="1"/>
    <col min="2844" max="2844" width="2" style="152" customWidth="1"/>
    <col min="2845" max="2845" width="15.140625" style="152" bestFit="1" customWidth="1"/>
    <col min="2846" max="3072" width="12.42578125" style="152"/>
    <col min="3073" max="3073" width="55.85546875" style="152" customWidth="1"/>
    <col min="3074" max="3074" width="2.28515625" style="152" customWidth="1"/>
    <col min="3075" max="3075" width="20.42578125" style="152" customWidth="1"/>
    <col min="3076" max="3076" width="1.140625" style="152" customWidth="1"/>
    <col min="3077" max="3077" width="20.28515625" style="152" customWidth="1"/>
    <col min="3078" max="3078" width="2.28515625" style="152" customWidth="1"/>
    <col min="3079" max="3079" width="20.42578125" style="152" customWidth="1"/>
    <col min="3080" max="3080" width="1.28515625" style="152" customWidth="1"/>
    <col min="3081" max="3081" width="20.28515625" style="152" customWidth="1"/>
    <col min="3082" max="3082" width="1.28515625" style="152" customWidth="1"/>
    <col min="3083" max="3083" width="20.28515625" style="152" customWidth="1"/>
    <col min="3084" max="3084" width="0" style="152" hidden="1" customWidth="1"/>
    <col min="3085" max="3085" width="2.140625" style="152" customWidth="1"/>
    <col min="3086" max="3086" width="21" style="152" customWidth="1"/>
    <col min="3087" max="3087" width="1.140625" style="152" customWidth="1"/>
    <col min="3088" max="3088" width="21" style="152" customWidth="1"/>
    <col min="3089" max="3089" width="1.5703125" style="152" customWidth="1"/>
    <col min="3090" max="3090" width="21" style="152" customWidth="1"/>
    <col min="3091" max="3091" width="2" style="152" customWidth="1"/>
    <col min="3092" max="3092" width="21" style="152" customWidth="1"/>
    <col min="3093" max="3093" width="2" style="152" customWidth="1"/>
    <col min="3094" max="3094" width="21" style="152" customWidth="1"/>
    <col min="3095" max="3095" width="2" style="152" customWidth="1"/>
    <col min="3096" max="3097" width="0" style="152" hidden="1" customWidth="1"/>
    <col min="3098" max="3098" width="21" style="152" customWidth="1"/>
    <col min="3099" max="3099" width="5" style="152" customWidth="1"/>
    <col min="3100" max="3100" width="2" style="152" customWidth="1"/>
    <col min="3101" max="3101" width="15.140625" style="152" bestFit="1" customWidth="1"/>
    <col min="3102" max="3328" width="12.42578125" style="152"/>
    <col min="3329" max="3329" width="55.85546875" style="152" customWidth="1"/>
    <col min="3330" max="3330" width="2.28515625" style="152" customWidth="1"/>
    <col min="3331" max="3331" width="20.42578125" style="152" customWidth="1"/>
    <col min="3332" max="3332" width="1.140625" style="152" customWidth="1"/>
    <col min="3333" max="3333" width="20.28515625" style="152" customWidth="1"/>
    <col min="3334" max="3334" width="2.28515625" style="152" customWidth="1"/>
    <col min="3335" max="3335" width="20.42578125" style="152" customWidth="1"/>
    <col min="3336" max="3336" width="1.28515625" style="152" customWidth="1"/>
    <col min="3337" max="3337" width="20.28515625" style="152" customWidth="1"/>
    <col min="3338" max="3338" width="1.28515625" style="152" customWidth="1"/>
    <col min="3339" max="3339" width="20.28515625" style="152" customWidth="1"/>
    <col min="3340" max="3340" width="0" style="152" hidden="1" customWidth="1"/>
    <col min="3341" max="3341" width="2.140625" style="152" customWidth="1"/>
    <col min="3342" max="3342" width="21" style="152" customWidth="1"/>
    <col min="3343" max="3343" width="1.140625" style="152" customWidth="1"/>
    <col min="3344" max="3344" width="21" style="152" customWidth="1"/>
    <col min="3345" max="3345" width="1.5703125" style="152" customWidth="1"/>
    <col min="3346" max="3346" width="21" style="152" customWidth="1"/>
    <col min="3347" max="3347" width="2" style="152" customWidth="1"/>
    <col min="3348" max="3348" width="21" style="152" customWidth="1"/>
    <col min="3349" max="3349" width="2" style="152" customWidth="1"/>
    <col min="3350" max="3350" width="21" style="152" customWidth="1"/>
    <col min="3351" max="3351" width="2" style="152" customWidth="1"/>
    <col min="3352" max="3353" width="0" style="152" hidden="1" customWidth="1"/>
    <col min="3354" max="3354" width="21" style="152" customWidth="1"/>
    <col min="3355" max="3355" width="5" style="152" customWidth="1"/>
    <col min="3356" max="3356" width="2" style="152" customWidth="1"/>
    <col min="3357" max="3357" width="15.140625" style="152" bestFit="1" customWidth="1"/>
    <col min="3358" max="3584" width="12.42578125" style="152"/>
    <col min="3585" max="3585" width="55.85546875" style="152" customWidth="1"/>
    <col min="3586" max="3586" width="2.28515625" style="152" customWidth="1"/>
    <col min="3587" max="3587" width="20.42578125" style="152" customWidth="1"/>
    <col min="3588" max="3588" width="1.140625" style="152" customWidth="1"/>
    <col min="3589" max="3589" width="20.28515625" style="152" customWidth="1"/>
    <col min="3590" max="3590" width="2.28515625" style="152" customWidth="1"/>
    <col min="3591" max="3591" width="20.42578125" style="152" customWidth="1"/>
    <col min="3592" max="3592" width="1.28515625" style="152" customWidth="1"/>
    <col min="3593" max="3593" width="20.28515625" style="152" customWidth="1"/>
    <col min="3594" max="3594" width="1.28515625" style="152" customWidth="1"/>
    <col min="3595" max="3595" width="20.28515625" style="152" customWidth="1"/>
    <col min="3596" max="3596" width="0" style="152" hidden="1" customWidth="1"/>
    <col min="3597" max="3597" width="2.140625" style="152" customWidth="1"/>
    <col min="3598" max="3598" width="21" style="152" customWidth="1"/>
    <col min="3599" max="3599" width="1.140625" style="152" customWidth="1"/>
    <col min="3600" max="3600" width="21" style="152" customWidth="1"/>
    <col min="3601" max="3601" width="1.5703125" style="152" customWidth="1"/>
    <col min="3602" max="3602" width="21" style="152" customWidth="1"/>
    <col min="3603" max="3603" width="2" style="152" customWidth="1"/>
    <col min="3604" max="3604" width="21" style="152" customWidth="1"/>
    <col min="3605" max="3605" width="2" style="152" customWidth="1"/>
    <col min="3606" max="3606" width="21" style="152" customWidth="1"/>
    <col min="3607" max="3607" width="2" style="152" customWidth="1"/>
    <col min="3608" max="3609" width="0" style="152" hidden="1" customWidth="1"/>
    <col min="3610" max="3610" width="21" style="152" customWidth="1"/>
    <col min="3611" max="3611" width="5" style="152" customWidth="1"/>
    <col min="3612" max="3612" width="2" style="152" customWidth="1"/>
    <col min="3613" max="3613" width="15.140625" style="152" bestFit="1" customWidth="1"/>
    <col min="3614" max="3840" width="12.42578125" style="152"/>
    <col min="3841" max="3841" width="55.85546875" style="152" customWidth="1"/>
    <col min="3842" max="3842" width="2.28515625" style="152" customWidth="1"/>
    <col min="3843" max="3843" width="20.42578125" style="152" customWidth="1"/>
    <col min="3844" max="3844" width="1.140625" style="152" customWidth="1"/>
    <col min="3845" max="3845" width="20.28515625" style="152" customWidth="1"/>
    <col min="3846" max="3846" width="2.28515625" style="152" customWidth="1"/>
    <col min="3847" max="3847" width="20.42578125" style="152" customWidth="1"/>
    <col min="3848" max="3848" width="1.28515625" style="152" customWidth="1"/>
    <col min="3849" max="3849" width="20.28515625" style="152" customWidth="1"/>
    <col min="3850" max="3850" width="1.28515625" style="152" customWidth="1"/>
    <col min="3851" max="3851" width="20.28515625" style="152" customWidth="1"/>
    <col min="3852" max="3852" width="0" style="152" hidden="1" customWidth="1"/>
    <col min="3853" max="3853" width="2.140625" style="152" customWidth="1"/>
    <col min="3854" max="3854" width="21" style="152" customWidth="1"/>
    <col min="3855" max="3855" width="1.140625" style="152" customWidth="1"/>
    <col min="3856" max="3856" width="21" style="152" customWidth="1"/>
    <col min="3857" max="3857" width="1.5703125" style="152" customWidth="1"/>
    <col min="3858" max="3858" width="21" style="152" customWidth="1"/>
    <col min="3859" max="3859" width="2" style="152" customWidth="1"/>
    <col min="3860" max="3860" width="21" style="152" customWidth="1"/>
    <col min="3861" max="3861" width="2" style="152" customWidth="1"/>
    <col min="3862" max="3862" width="21" style="152" customWidth="1"/>
    <col min="3863" max="3863" width="2" style="152" customWidth="1"/>
    <col min="3864" max="3865" width="0" style="152" hidden="1" customWidth="1"/>
    <col min="3866" max="3866" width="21" style="152" customWidth="1"/>
    <col min="3867" max="3867" width="5" style="152" customWidth="1"/>
    <col min="3868" max="3868" width="2" style="152" customWidth="1"/>
    <col min="3869" max="3869" width="15.140625" style="152" bestFit="1" customWidth="1"/>
    <col min="3870" max="4096" width="12.42578125" style="152"/>
    <col min="4097" max="4097" width="55.85546875" style="152" customWidth="1"/>
    <col min="4098" max="4098" width="2.28515625" style="152" customWidth="1"/>
    <col min="4099" max="4099" width="20.42578125" style="152" customWidth="1"/>
    <col min="4100" max="4100" width="1.140625" style="152" customWidth="1"/>
    <col min="4101" max="4101" width="20.28515625" style="152" customWidth="1"/>
    <col min="4102" max="4102" width="2.28515625" style="152" customWidth="1"/>
    <col min="4103" max="4103" width="20.42578125" style="152" customWidth="1"/>
    <col min="4104" max="4104" width="1.28515625" style="152" customWidth="1"/>
    <col min="4105" max="4105" width="20.28515625" style="152" customWidth="1"/>
    <col min="4106" max="4106" width="1.28515625" style="152" customWidth="1"/>
    <col min="4107" max="4107" width="20.28515625" style="152" customWidth="1"/>
    <col min="4108" max="4108" width="0" style="152" hidden="1" customWidth="1"/>
    <col min="4109" max="4109" width="2.140625" style="152" customWidth="1"/>
    <col min="4110" max="4110" width="21" style="152" customWidth="1"/>
    <col min="4111" max="4111" width="1.140625" style="152" customWidth="1"/>
    <col min="4112" max="4112" width="21" style="152" customWidth="1"/>
    <col min="4113" max="4113" width="1.5703125" style="152" customWidth="1"/>
    <col min="4114" max="4114" width="21" style="152" customWidth="1"/>
    <col min="4115" max="4115" width="2" style="152" customWidth="1"/>
    <col min="4116" max="4116" width="21" style="152" customWidth="1"/>
    <col min="4117" max="4117" width="2" style="152" customWidth="1"/>
    <col min="4118" max="4118" width="21" style="152" customWidth="1"/>
    <col min="4119" max="4119" width="2" style="152" customWidth="1"/>
    <col min="4120" max="4121" width="0" style="152" hidden="1" customWidth="1"/>
    <col min="4122" max="4122" width="21" style="152" customWidth="1"/>
    <col min="4123" max="4123" width="5" style="152" customWidth="1"/>
    <col min="4124" max="4124" width="2" style="152" customWidth="1"/>
    <col min="4125" max="4125" width="15.140625" style="152" bestFit="1" customWidth="1"/>
    <col min="4126" max="4352" width="12.42578125" style="152"/>
    <col min="4353" max="4353" width="55.85546875" style="152" customWidth="1"/>
    <col min="4354" max="4354" width="2.28515625" style="152" customWidth="1"/>
    <col min="4355" max="4355" width="20.42578125" style="152" customWidth="1"/>
    <col min="4356" max="4356" width="1.140625" style="152" customWidth="1"/>
    <col min="4357" max="4357" width="20.28515625" style="152" customWidth="1"/>
    <col min="4358" max="4358" width="2.28515625" style="152" customWidth="1"/>
    <col min="4359" max="4359" width="20.42578125" style="152" customWidth="1"/>
    <col min="4360" max="4360" width="1.28515625" style="152" customWidth="1"/>
    <col min="4361" max="4361" width="20.28515625" style="152" customWidth="1"/>
    <col min="4362" max="4362" width="1.28515625" style="152" customWidth="1"/>
    <col min="4363" max="4363" width="20.28515625" style="152" customWidth="1"/>
    <col min="4364" max="4364" width="0" style="152" hidden="1" customWidth="1"/>
    <col min="4365" max="4365" width="2.140625" style="152" customWidth="1"/>
    <col min="4366" max="4366" width="21" style="152" customWidth="1"/>
    <col min="4367" max="4367" width="1.140625" style="152" customWidth="1"/>
    <col min="4368" max="4368" width="21" style="152" customWidth="1"/>
    <col min="4369" max="4369" width="1.5703125" style="152" customWidth="1"/>
    <col min="4370" max="4370" width="21" style="152" customWidth="1"/>
    <col min="4371" max="4371" width="2" style="152" customWidth="1"/>
    <col min="4372" max="4372" width="21" style="152" customWidth="1"/>
    <col min="4373" max="4373" width="2" style="152" customWidth="1"/>
    <col min="4374" max="4374" width="21" style="152" customWidth="1"/>
    <col min="4375" max="4375" width="2" style="152" customWidth="1"/>
    <col min="4376" max="4377" width="0" style="152" hidden="1" customWidth="1"/>
    <col min="4378" max="4378" width="21" style="152" customWidth="1"/>
    <col min="4379" max="4379" width="5" style="152" customWidth="1"/>
    <col min="4380" max="4380" width="2" style="152" customWidth="1"/>
    <col min="4381" max="4381" width="15.140625" style="152" bestFit="1" customWidth="1"/>
    <col min="4382" max="4608" width="12.42578125" style="152"/>
    <col min="4609" max="4609" width="55.85546875" style="152" customWidth="1"/>
    <col min="4610" max="4610" width="2.28515625" style="152" customWidth="1"/>
    <col min="4611" max="4611" width="20.42578125" style="152" customWidth="1"/>
    <col min="4612" max="4612" width="1.140625" style="152" customWidth="1"/>
    <col min="4613" max="4613" width="20.28515625" style="152" customWidth="1"/>
    <col min="4614" max="4614" width="2.28515625" style="152" customWidth="1"/>
    <col min="4615" max="4615" width="20.42578125" style="152" customWidth="1"/>
    <col min="4616" max="4616" width="1.28515625" style="152" customWidth="1"/>
    <col min="4617" max="4617" width="20.28515625" style="152" customWidth="1"/>
    <col min="4618" max="4618" width="1.28515625" style="152" customWidth="1"/>
    <col min="4619" max="4619" width="20.28515625" style="152" customWidth="1"/>
    <col min="4620" max="4620" width="0" style="152" hidden="1" customWidth="1"/>
    <col min="4621" max="4621" width="2.140625" style="152" customWidth="1"/>
    <col min="4622" max="4622" width="21" style="152" customWidth="1"/>
    <col min="4623" max="4623" width="1.140625" style="152" customWidth="1"/>
    <col min="4624" max="4624" width="21" style="152" customWidth="1"/>
    <col min="4625" max="4625" width="1.5703125" style="152" customWidth="1"/>
    <col min="4626" max="4626" width="21" style="152" customWidth="1"/>
    <col min="4627" max="4627" width="2" style="152" customWidth="1"/>
    <col min="4628" max="4628" width="21" style="152" customWidth="1"/>
    <col min="4629" max="4629" width="2" style="152" customWidth="1"/>
    <col min="4630" max="4630" width="21" style="152" customWidth="1"/>
    <col min="4631" max="4631" width="2" style="152" customWidth="1"/>
    <col min="4632" max="4633" width="0" style="152" hidden="1" customWidth="1"/>
    <col min="4634" max="4634" width="21" style="152" customWidth="1"/>
    <col min="4635" max="4635" width="5" style="152" customWidth="1"/>
    <col min="4636" max="4636" width="2" style="152" customWidth="1"/>
    <col min="4637" max="4637" width="15.140625" style="152" bestFit="1" customWidth="1"/>
    <col min="4638" max="4864" width="12.42578125" style="152"/>
    <col min="4865" max="4865" width="55.85546875" style="152" customWidth="1"/>
    <col min="4866" max="4866" width="2.28515625" style="152" customWidth="1"/>
    <col min="4867" max="4867" width="20.42578125" style="152" customWidth="1"/>
    <col min="4868" max="4868" width="1.140625" style="152" customWidth="1"/>
    <col min="4869" max="4869" width="20.28515625" style="152" customWidth="1"/>
    <col min="4870" max="4870" width="2.28515625" style="152" customWidth="1"/>
    <col min="4871" max="4871" width="20.42578125" style="152" customWidth="1"/>
    <col min="4872" max="4872" width="1.28515625" style="152" customWidth="1"/>
    <col min="4873" max="4873" width="20.28515625" style="152" customWidth="1"/>
    <col min="4874" max="4874" width="1.28515625" style="152" customWidth="1"/>
    <col min="4875" max="4875" width="20.28515625" style="152" customWidth="1"/>
    <col min="4876" max="4876" width="0" style="152" hidden="1" customWidth="1"/>
    <col min="4877" max="4877" width="2.140625" style="152" customWidth="1"/>
    <col min="4878" max="4878" width="21" style="152" customWidth="1"/>
    <col min="4879" max="4879" width="1.140625" style="152" customWidth="1"/>
    <col min="4880" max="4880" width="21" style="152" customWidth="1"/>
    <col min="4881" max="4881" width="1.5703125" style="152" customWidth="1"/>
    <col min="4882" max="4882" width="21" style="152" customWidth="1"/>
    <col min="4883" max="4883" width="2" style="152" customWidth="1"/>
    <col min="4884" max="4884" width="21" style="152" customWidth="1"/>
    <col min="4885" max="4885" width="2" style="152" customWidth="1"/>
    <col min="4886" max="4886" width="21" style="152" customWidth="1"/>
    <col min="4887" max="4887" width="2" style="152" customWidth="1"/>
    <col min="4888" max="4889" width="0" style="152" hidden="1" customWidth="1"/>
    <col min="4890" max="4890" width="21" style="152" customWidth="1"/>
    <col min="4891" max="4891" width="5" style="152" customWidth="1"/>
    <col min="4892" max="4892" width="2" style="152" customWidth="1"/>
    <col min="4893" max="4893" width="15.140625" style="152" bestFit="1" customWidth="1"/>
    <col min="4894" max="5120" width="12.42578125" style="152"/>
    <col min="5121" max="5121" width="55.85546875" style="152" customWidth="1"/>
    <col min="5122" max="5122" width="2.28515625" style="152" customWidth="1"/>
    <col min="5123" max="5123" width="20.42578125" style="152" customWidth="1"/>
    <col min="5124" max="5124" width="1.140625" style="152" customWidth="1"/>
    <col min="5125" max="5125" width="20.28515625" style="152" customWidth="1"/>
    <col min="5126" max="5126" width="2.28515625" style="152" customWidth="1"/>
    <col min="5127" max="5127" width="20.42578125" style="152" customWidth="1"/>
    <col min="5128" max="5128" width="1.28515625" style="152" customWidth="1"/>
    <col min="5129" max="5129" width="20.28515625" style="152" customWidth="1"/>
    <col min="5130" max="5130" width="1.28515625" style="152" customWidth="1"/>
    <col min="5131" max="5131" width="20.28515625" style="152" customWidth="1"/>
    <col min="5132" max="5132" width="0" style="152" hidden="1" customWidth="1"/>
    <col min="5133" max="5133" width="2.140625" style="152" customWidth="1"/>
    <col min="5134" max="5134" width="21" style="152" customWidth="1"/>
    <col min="5135" max="5135" width="1.140625" style="152" customWidth="1"/>
    <col min="5136" max="5136" width="21" style="152" customWidth="1"/>
    <col min="5137" max="5137" width="1.5703125" style="152" customWidth="1"/>
    <col min="5138" max="5138" width="21" style="152" customWidth="1"/>
    <col min="5139" max="5139" width="2" style="152" customWidth="1"/>
    <col min="5140" max="5140" width="21" style="152" customWidth="1"/>
    <col min="5141" max="5141" width="2" style="152" customWidth="1"/>
    <col min="5142" max="5142" width="21" style="152" customWidth="1"/>
    <col min="5143" max="5143" width="2" style="152" customWidth="1"/>
    <col min="5144" max="5145" width="0" style="152" hidden="1" customWidth="1"/>
    <col min="5146" max="5146" width="21" style="152" customWidth="1"/>
    <col min="5147" max="5147" width="5" style="152" customWidth="1"/>
    <col min="5148" max="5148" width="2" style="152" customWidth="1"/>
    <col min="5149" max="5149" width="15.140625" style="152" bestFit="1" customWidth="1"/>
    <col min="5150" max="5376" width="12.42578125" style="152"/>
    <col min="5377" max="5377" width="55.85546875" style="152" customWidth="1"/>
    <col min="5378" max="5378" width="2.28515625" style="152" customWidth="1"/>
    <col min="5379" max="5379" width="20.42578125" style="152" customWidth="1"/>
    <col min="5380" max="5380" width="1.140625" style="152" customWidth="1"/>
    <col min="5381" max="5381" width="20.28515625" style="152" customWidth="1"/>
    <col min="5382" max="5382" width="2.28515625" style="152" customWidth="1"/>
    <col min="5383" max="5383" width="20.42578125" style="152" customWidth="1"/>
    <col min="5384" max="5384" width="1.28515625" style="152" customWidth="1"/>
    <col min="5385" max="5385" width="20.28515625" style="152" customWidth="1"/>
    <col min="5386" max="5386" width="1.28515625" style="152" customWidth="1"/>
    <col min="5387" max="5387" width="20.28515625" style="152" customWidth="1"/>
    <col min="5388" max="5388" width="0" style="152" hidden="1" customWidth="1"/>
    <col min="5389" max="5389" width="2.140625" style="152" customWidth="1"/>
    <col min="5390" max="5390" width="21" style="152" customWidth="1"/>
    <col min="5391" max="5391" width="1.140625" style="152" customWidth="1"/>
    <col min="5392" max="5392" width="21" style="152" customWidth="1"/>
    <col min="5393" max="5393" width="1.5703125" style="152" customWidth="1"/>
    <col min="5394" max="5394" width="21" style="152" customWidth="1"/>
    <col min="5395" max="5395" width="2" style="152" customWidth="1"/>
    <col min="5396" max="5396" width="21" style="152" customWidth="1"/>
    <col min="5397" max="5397" width="2" style="152" customWidth="1"/>
    <col min="5398" max="5398" width="21" style="152" customWidth="1"/>
    <col min="5399" max="5399" width="2" style="152" customWidth="1"/>
    <col min="5400" max="5401" width="0" style="152" hidden="1" customWidth="1"/>
    <col min="5402" max="5402" width="21" style="152" customWidth="1"/>
    <col min="5403" max="5403" width="5" style="152" customWidth="1"/>
    <col min="5404" max="5404" width="2" style="152" customWidth="1"/>
    <col min="5405" max="5405" width="15.140625" style="152" bestFit="1" customWidth="1"/>
    <col min="5406" max="5632" width="12.42578125" style="152"/>
    <col min="5633" max="5633" width="55.85546875" style="152" customWidth="1"/>
    <col min="5634" max="5634" width="2.28515625" style="152" customWidth="1"/>
    <col min="5635" max="5635" width="20.42578125" style="152" customWidth="1"/>
    <col min="5636" max="5636" width="1.140625" style="152" customWidth="1"/>
    <col min="5637" max="5637" width="20.28515625" style="152" customWidth="1"/>
    <col min="5638" max="5638" width="2.28515625" style="152" customWidth="1"/>
    <col min="5639" max="5639" width="20.42578125" style="152" customWidth="1"/>
    <col min="5640" max="5640" width="1.28515625" style="152" customWidth="1"/>
    <col min="5641" max="5641" width="20.28515625" style="152" customWidth="1"/>
    <col min="5642" max="5642" width="1.28515625" style="152" customWidth="1"/>
    <col min="5643" max="5643" width="20.28515625" style="152" customWidth="1"/>
    <col min="5644" max="5644" width="0" style="152" hidden="1" customWidth="1"/>
    <col min="5645" max="5645" width="2.140625" style="152" customWidth="1"/>
    <col min="5646" max="5646" width="21" style="152" customWidth="1"/>
    <col min="5647" max="5647" width="1.140625" style="152" customWidth="1"/>
    <col min="5648" max="5648" width="21" style="152" customWidth="1"/>
    <col min="5649" max="5649" width="1.5703125" style="152" customWidth="1"/>
    <col min="5650" max="5650" width="21" style="152" customWidth="1"/>
    <col min="5651" max="5651" width="2" style="152" customWidth="1"/>
    <col min="5652" max="5652" width="21" style="152" customWidth="1"/>
    <col min="5653" max="5653" width="2" style="152" customWidth="1"/>
    <col min="5654" max="5654" width="21" style="152" customWidth="1"/>
    <col min="5655" max="5655" width="2" style="152" customWidth="1"/>
    <col min="5656" max="5657" width="0" style="152" hidden="1" customWidth="1"/>
    <col min="5658" max="5658" width="21" style="152" customWidth="1"/>
    <col min="5659" max="5659" width="5" style="152" customWidth="1"/>
    <col min="5660" max="5660" width="2" style="152" customWidth="1"/>
    <col min="5661" max="5661" width="15.140625" style="152" bestFit="1" customWidth="1"/>
    <col min="5662" max="5888" width="12.42578125" style="152"/>
    <col min="5889" max="5889" width="55.85546875" style="152" customWidth="1"/>
    <col min="5890" max="5890" width="2.28515625" style="152" customWidth="1"/>
    <col min="5891" max="5891" width="20.42578125" style="152" customWidth="1"/>
    <col min="5892" max="5892" width="1.140625" style="152" customWidth="1"/>
    <col min="5893" max="5893" width="20.28515625" style="152" customWidth="1"/>
    <col min="5894" max="5894" width="2.28515625" style="152" customWidth="1"/>
    <col min="5895" max="5895" width="20.42578125" style="152" customWidth="1"/>
    <col min="5896" max="5896" width="1.28515625" style="152" customWidth="1"/>
    <col min="5897" max="5897" width="20.28515625" style="152" customWidth="1"/>
    <col min="5898" max="5898" width="1.28515625" style="152" customWidth="1"/>
    <col min="5899" max="5899" width="20.28515625" style="152" customWidth="1"/>
    <col min="5900" max="5900" width="0" style="152" hidden="1" customWidth="1"/>
    <col min="5901" max="5901" width="2.140625" style="152" customWidth="1"/>
    <col min="5902" max="5902" width="21" style="152" customWidth="1"/>
    <col min="5903" max="5903" width="1.140625" style="152" customWidth="1"/>
    <col min="5904" max="5904" width="21" style="152" customWidth="1"/>
    <col min="5905" max="5905" width="1.5703125" style="152" customWidth="1"/>
    <col min="5906" max="5906" width="21" style="152" customWidth="1"/>
    <col min="5907" max="5907" width="2" style="152" customWidth="1"/>
    <col min="5908" max="5908" width="21" style="152" customWidth="1"/>
    <col min="5909" max="5909" width="2" style="152" customWidth="1"/>
    <col min="5910" max="5910" width="21" style="152" customWidth="1"/>
    <col min="5911" max="5911" width="2" style="152" customWidth="1"/>
    <col min="5912" max="5913" width="0" style="152" hidden="1" customWidth="1"/>
    <col min="5914" max="5914" width="21" style="152" customWidth="1"/>
    <col min="5915" max="5915" width="5" style="152" customWidth="1"/>
    <col min="5916" max="5916" width="2" style="152" customWidth="1"/>
    <col min="5917" max="5917" width="15.140625" style="152" bestFit="1" customWidth="1"/>
    <col min="5918" max="6144" width="12.42578125" style="152"/>
    <col min="6145" max="6145" width="55.85546875" style="152" customWidth="1"/>
    <col min="6146" max="6146" width="2.28515625" style="152" customWidth="1"/>
    <col min="6147" max="6147" width="20.42578125" style="152" customWidth="1"/>
    <col min="6148" max="6148" width="1.140625" style="152" customWidth="1"/>
    <col min="6149" max="6149" width="20.28515625" style="152" customWidth="1"/>
    <col min="6150" max="6150" width="2.28515625" style="152" customWidth="1"/>
    <col min="6151" max="6151" width="20.42578125" style="152" customWidth="1"/>
    <col min="6152" max="6152" width="1.28515625" style="152" customWidth="1"/>
    <col min="6153" max="6153" width="20.28515625" style="152" customWidth="1"/>
    <col min="6154" max="6154" width="1.28515625" style="152" customWidth="1"/>
    <col min="6155" max="6155" width="20.28515625" style="152" customWidth="1"/>
    <col min="6156" max="6156" width="0" style="152" hidden="1" customWidth="1"/>
    <col min="6157" max="6157" width="2.140625" style="152" customWidth="1"/>
    <col min="6158" max="6158" width="21" style="152" customWidth="1"/>
    <col min="6159" max="6159" width="1.140625" style="152" customWidth="1"/>
    <col min="6160" max="6160" width="21" style="152" customWidth="1"/>
    <col min="6161" max="6161" width="1.5703125" style="152" customWidth="1"/>
    <col min="6162" max="6162" width="21" style="152" customWidth="1"/>
    <col min="6163" max="6163" width="2" style="152" customWidth="1"/>
    <col min="6164" max="6164" width="21" style="152" customWidth="1"/>
    <col min="6165" max="6165" width="2" style="152" customWidth="1"/>
    <col min="6166" max="6166" width="21" style="152" customWidth="1"/>
    <col min="6167" max="6167" width="2" style="152" customWidth="1"/>
    <col min="6168" max="6169" width="0" style="152" hidden="1" customWidth="1"/>
    <col min="6170" max="6170" width="21" style="152" customWidth="1"/>
    <col min="6171" max="6171" width="5" style="152" customWidth="1"/>
    <col min="6172" max="6172" width="2" style="152" customWidth="1"/>
    <col min="6173" max="6173" width="15.140625" style="152" bestFit="1" customWidth="1"/>
    <col min="6174" max="6400" width="12.42578125" style="152"/>
    <col min="6401" max="6401" width="55.85546875" style="152" customWidth="1"/>
    <col min="6402" max="6402" width="2.28515625" style="152" customWidth="1"/>
    <col min="6403" max="6403" width="20.42578125" style="152" customWidth="1"/>
    <col min="6404" max="6404" width="1.140625" style="152" customWidth="1"/>
    <col min="6405" max="6405" width="20.28515625" style="152" customWidth="1"/>
    <col min="6406" max="6406" width="2.28515625" style="152" customWidth="1"/>
    <col min="6407" max="6407" width="20.42578125" style="152" customWidth="1"/>
    <col min="6408" max="6408" width="1.28515625" style="152" customWidth="1"/>
    <col min="6409" max="6409" width="20.28515625" style="152" customWidth="1"/>
    <col min="6410" max="6410" width="1.28515625" style="152" customWidth="1"/>
    <col min="6411" max="6411" width="20.28515625" style="152" customWidth="1"/>
    <col min="6412" max="6412" width="0" style="152" hidden="1" customWidth="1"/>
    <col min="6413" max="6413" width="2.140625" style="152" customWidth="1"/>
    <col min="6414" max="6414" width="21" style="152" customWidth="1"/>
    <col min="6415" max="6415" width="1.140625" style="152" customWidth="1"/>
    <col min="6416" max="6416" width="21" style="152" customWidth="1"/>
    <col min="6417" max="6417" width="1.5703125" style="152" customWidth="1"/>
    <col min="6418" max="6418" width="21" style="152" customWidth="1"/>
    <col min="6419" max="6419" width="2" style="152" customWidth="1"/>
    <col min="6420" max="6420" width="21" style="152" customWidth="1"/>
    <col min="6421" max="6421" width="2" style="152" customWidth="1"/>
    <col min="6422" max="6422" width="21" style="152" customWidth="1"/>
    <col min="6423" max="6423" width="2" style="152" customWidth="1"/>
    <col min="6424" max="6425" width="0" style="152" hidden="1" customWidth="1"/>
    <col min="6426" max="6426" width="21" style="152" customWidth="1"/>
    <col min="6427" max="6427" width="5" style="152" customWidth="1"/>
    <col min="6428" max="6428" width="2" style="152" customWidth="1"/>
    <col min="6429" max="6429" width="15.140625" style="152" bestFit="1" customWidth="1"/>
    <col min="6430" max="6656" width="12.42578125" style="152"/>
    <col min="6657" max="6657" width="55.85546875" style="152" customWidth="1"/>
    <col min="6658" max="6658" width="2.28515625" style="152" customWidth="1"/>
    <col min="6659" max="6659" width="20.42578125" style="152" customWidth="1"/>
    <col min="6660" max="6660" width="1.140625" style="152" customWidth="1"/>
    <col min="6661" max="6661" width="20.28515625" style="152" customWidth="1"/>
    <col min="6662" max="6662" width="2.28515625" style="152" customWidth="1"/>
    <col min="6663" max="6663" width="20.42578125" style="152" customWidth="1"/>
    <col min="6664" max="6664" width="1.28515625" style="152" customWidth="1"/>
    <col min="6665" max="6665" width="20.28515625" style="152" customWidth="1"/>
    <col min="6666" max="6666" width="1.28515625" style="152" customWidth="1"/>
    <col min="6667" max="6667" width="20.28515625" style="152" customWidth="1"/>
    <col min="6668" max="6668" width="0" style="152" hidden="1" customWidth="1"/>
    <col min="6669" max="6669" width="2.140625" style="152" customWidth="1"/>
    <col min="6670" max="6670" width="21" style="152" customWidth="1"/>
    <col min="6671" max="6671" width="1.140625" style="152" customWidth="1"/>
    <col min="6672" max="6672" width="21" style="152" customWidth="1"/>
    <col min="6673" max="6673" width="1.5703125" style="152" customWidth="1"/>
    <col min="6674" max="6674" width="21" style="152" customWidth="1"/>
    <col min="6675" max="6675" width="2" style="152" customWidth="1"/>
    <col min="6676" max="6676" width="21" style="152" customWidth="1"/>
    <col min="6677" max="6677" width="2" style="152" customWidth="1"/>
    <col min="6678" max="6678" width="21" style="152" customWidth="1"/>
    <col min="6679" max="6679" width="2" style="152" customWidth="1"/>
    <col min="6680" max="6681" width="0" style="152" hidden="1" customWidth="1"/>
    <col min="6682" max="6682" width="21" style="152" customWidth="1"/>
    <col min="6683" max="6683" width="5" style="152" customWidth="1"/>
    <col min="6684" max="6684" width="2" style="152" customWidth="1"/>
    <col min="6685" max="6685" width="15.140625" style="152" bestFit="1" customWidth="1"/>
    <col min="6686" max="6912" width="12.42578125" style="152"/>
    <col min="6913" max="6913" width="55.85546875" style="152" customWidth="1"/>
    <col min="6914" max="6914" width="2.28515625" style="152" customWidth="1"/>
    <col min="6915" max="6915" width="20.42578125" style="152" customWidth="1"/>
    <col min="6916" max="6916" width="1.140625" style="152" customWidth="1"/>
    <col min="6917" max="6917" width="20.28515625" style="152" customWidth="1"/>
    <col min="6918" max="6918" width="2.28515625" style="152" customWidth="1"/>
    <col min="6919" max="6919" width="20.42578125" style="152" customWidth="1"/>
    <col min="6920" max="6920" width="1.28515625" style="152" customWidth="1"/>
    <col min="6921" max="6921" width="20.28515625" style="152" customWidth="1"/>
    <col min="6922" max="6922" width="1.28515625" style="152" customWidth="1"/>
    <col min="6923" max="6923" width="20.28515625" style="152" customWidth="1"/>
    <col min="6924" max="6924" width="0" style="152" hidden="1" customWidth="1"/>
    <col min="6925" max="6925" width="2.140625" style="152" customWidth="1"/>
    <col min="6926" max="6926" width="21" style="152" customWidth="1"/>
    <col min="6927" max="6927" width="1.140625" style="152" customWidth="1"/>
    <col min="6928" max="6928" width="21" style="152" customWidth="1"/>
    <col min="6929" max="6929" width="1.5703125" style="152" customWidth="1"/>
    <col min="6930" max="6930" width="21" style="152" customWidth="1"/>
    <col min="6931" max="6931" width="2" style="152" customWidth="1"/>
    <col min="6932" max="6932" width="21" style="152" customWidth="1"/>
    <col min="6933" max="6933" width="2" style="152" customWidth="1"/>
    <col min="6934" max="6934" width="21" style="152" customWidth="1"/>
    <col min="6935" max="6935" width="2" style="152" customWidth="1"/>
    <col min="6936" max="6937" width="0" style="152" hidden="1" customWidth="1"/>
    <col min="6938" max="6938" width="21" style="152" customWidth="1"/>
    <col min="6939" max="6939" width="5" style="152" customWidth="1"/>
    <col min="6940" max="6940" width="2" style="152" customWidth="1"/>
    <col min="6941" max="6941" width="15.140625" style="152" bestFit="1" customWidth="1"/>
    <col min="6942" max="7168" width="12.42578125" style="152"/>
    <col min="7169" max="7169" width="55.85546875" style="152" customWidth="1"/>
    <col min="7170" max="7170" width="2.28515625" style="152" customWidth="1"/>
    <col min="7171" max="7171" width="20.42578125" style="152" customWidth="1"/>
    <col min="7172" max="7172" width="1.140625" style="152" customWidth="1"/>
    <col min="7173" max="7173" width="20.28515625" style="152" customWidth="1"/>
    <col min="7174" max="7174" width="2.28515625" style="152" customWidth="1"/>
    <col min="7175" max="7175" width="20.42578125" style="152" customWidth="1"/>
    <col min="7176" max="7176" width="1.28515625" style="152" customWidth="1"/>
    <col min="7177" max="7177" width="20.28515625" style="152" customWidth="1"/>
    <col min="7178" max="7178" width="1.28515625" style="152" customWidth="1"/>
    <col min="7179" max="7179" width="20.28515625" style="152" customWidth="1"/>
    <col min="7180" max="7180" width="0" style="152" hidden="1" customWidth="1"/>
    <col min="7181" max="7181" width="2.140625" style="152" customWidth="1"/>
    <col min="7182" max="7182" width="21" style="152" customWidth="1"/>
    <col min="7183" max="7183" width="1.140625" style="152" customWidth="1"/>
    <col min="7184" max="7184" width="21" style="152" customWidth="1"/>
    <col min="7185" max="7185" width="1.5703125" style="152" customWidth="1"/>
    <col min="7186" max="7186" width="21" style="152" customWidth="1"/>
    <col min="7187" max="7187" width="2" style="152" customWidth="1"/>
    <col min="7188" max="7188" width="21" style="152" customWidth="1"/>
    <col min="7189" max="7189" width="2" style="152" customWidth="1"/>
    <col min="7190" max="7190" width="21" style="152" customWidth="1"/>
    <col min="7191" max="7191" width="2" style="152" customWidth="1"/>
    <col min="7192" max="7193" width="0" style="152" hidden="1" customWidth="1"/>
    <col min="7194" max="7194" width="21" style="152" customWidth="1"/>
    <col min="7195" max="7195" width="5" style="152" customWidth="1"/>
    <col min="7196" max="7196" width="2" style="152" customWidth="1"/>
    <col min="7197" max="7197" width="15.140625" style="152" bestFit="1" customWidth="1"/>
    <col min="7198" max="7424" width="12.42578125" style="152"/>
    <col min="7425" max="7425" width="55.85546875" style="152" customWidth="1"/>
    <col min="7426" max="7426" width="2.28515625" style="152" customWidth="1"/>
    <col min="7427" max="7427" width="20.42578125" style="152" customWidth="1"/>
    <col min="7428" max="7428" width="1.140625" style="152" customWidth="1"/>
    <col min="7429" max="7429" width="20.28515625" style="152" customWidth="1"/>
    <col min="7430" max="7430" width="2.28515625" style="152" customWidth="1"/>
    <col min="7431" max="7431" width="20.42578125" style="152" customWidth="1"/>
    <col min="7432" max="7432" width="1.28515625" style="152" customWidth="1"/>
    <col min="7433" max="7433" width="20.28515625" style="152" customWidth="1"/>
    <col min="7434" max="7434" width="1.28515625" style="152" customWidth="1"/>
    <col min="7435" max="7435" width="20.28515625" style="152" customWidth="1"/>
    <col min="7436" max="7436" width="0" style="152" hidden="1" customWidth="1"/>
    <col min="7437" max="7437" width="2.140625" style="152" customWidth="1"/>
    <col min="7438" max="7438" width="21" style="152" customWidth="1"/>
    <col min="7439" max="7439" width="1.140625" style="152" customWidth="1"/>
    <col min="7440" max="7440" width="21" style="152" customWidth="1"/>
    <col min="7441" max="7441" width="1.5703125" style="152" customWidth="1"/>
    <col min="7442" max="7442" width="21" style="152" customWidth="1"/>
    <col min="7443" max="7443" width="2" style="152" customWidth="1"/>
    <col min="7444" max="7444" width="21" style="152" customWidth="1"/>
    <col min="7445" max="7445" width="2" style="152" customWidth="1"/>
    <col min="7446" max="7446" width="21" style="152" customWidth="1"/>
    <col min="7447" max="7447" width="2" style="152" customWidth="1"/>
    <col min="7448" max="7449" width="0" style="152" hidden="1" customWidth="1"/>
    <col min="7450" max="7450" width="21" style="152" customWidth="1"/>
    <col min="7451" max="7451" width="5" style="152" customWidth="1"/>
    <col min="7452" max="7452" width="2" style="152" customWidth="1"/>
    <col min="7453" max="7453" width="15.140625" style="152" bestFit="1" customWidth="1"/>
    <col min="7454" max="7680" width="12.42578125" style="152"/>
    <col min="7681" max="7681" width="55.85546875" style="152" customWidth="1"/>
    <col min="7682" max="7682" width="2.28515625" style="152" customWidth="1"/>
    <col min="7683" max="7683" width="20.42578125" style="152" customWidth="1"/>
    <col min="7684" max="7684" width="1.140625" style="152" customWidth="1"/>
    <col min="7685" max="7685" width="20.28515625" style="152" customWidth="1"/>
    <col min="7686" max="7686" width="2.28515625" style="152" customWidth="1"/>
    <col min="7687" max="7687" width="20.42578125" style="152" customWidth="1"/>
    <col min="7688" max="7688" width="1.28515625" style="152" customWidth="1"/>
    <col min="7689" max="7689" width="20.28515625" style="152" customWidth="1"/>
    <col min="7690" max="7690" width="1.28515625" style="152" customWidth="1"/>
    <col min="7691" max="7691" width="20.28515625" style="152" customWidth="1"/>
    <col min="7692" max="7692" width="0" style="152" hidden="1" customWidth="1"/>
    <col min="7693" max="7693" width="2.140625" style="152" customWidth="1"/>
    <col min="7694" max="7694" width="21" style="152" customWidth="1"/>
    <col min="7695" max="7695" width="1.140625" style="152" customWidth="1"/>
    <col min="7696" max="7696" width="21" style="152" customWidth="1"/>
    <col min="7697" max="7697" width="1.5703125" style="152" customWidth="1"/>
    <col min="7698" max="7698" width="21" style="152" customWidth="1"/>
    <col min="7699" max="7699" width="2" style="152" customWidth="1"/>
    <col min="7700" max="7700" width="21" style="152" customWidth="1"/>
    <col min="7701" max="7701" width="2" style="152" customWidth="1"/>
    <col min="7702" max="7702" width="21" style="152" customWidth="1"/>
    <col min="7703" max="7703" width="2" style="152" customWidth="1"/>
    <col min="7704" max="7705" width="0" style="152" hidden="1" customWidth="1"/>
    <col min="7706" max="7706" width="21" style="152" customWidth="1"/>
    <col min="7707" max="7707" width="5" style="152" customWidth="1"/>
    <col min="7708" max="7708" width="2" style="152" customWidth="1"/>
    <col min="7709" max="7709" width="15.140625" style="152" bestFit="1" customWidth="1"/>
    <col min="7710" max="7936" width="12.42578125" style="152"/>
    <col min="7937" max="7937" width="55.85546875" style="152" customWidth="1"/>
    <col min="7938" max="7938" width="2.28515625" style="152" customWidth="1"/>
    <col min="7939" max="7939" width="20.42578125" style="152" customWidth="1"/>
    <col min="7940" max="7940" width="1.140625" style="152" customWidth="1"/>
    <col min="7941" max="7941" width="20.28515625" style="152" customWidth="1"/>
    <col min="7942" max="7942" width="2.28515625" style="152" customWidth="1"/>
    <col min="7943" max="7943" width="20.42578125" style="152" customWidth="1"/>
    <col min="7944" max="7944" width="1.28515625" style="152" customWidth="1"/>
    <col min="7945" max="7945" width="20.28515625" style="152" customWidth="1"/>
    <col min="7946" max="7946" width="1.28515625" style="152" customWidth="1"/>
    <col min="7947" max="7947" width="20.28515625" style="152" customWidth="1"/>
    <col min="7948" max="7948" width="0" style="152" hidden="1" customWidth="1"/>
    <col min="7949" max="7949" width="2.140625" style="152" customWidth="1"/>
    <col min="7950" max="7950" width="21" style="152" customWidth="1"/>
    <col min="7951" max="7951" width="1.140625" style="152" customWidth="1"/>
    <col min="7952" max="7952" width="21" style="152" customWidth="1"/>
    <col min="7953" max="7953" width="1.5703125" style="152" customWidth="1"/>
    <col min="7954" max="7954" width="21" style="152" customWidth="1"/>
    <col min="7955" max="7955" width="2" style="152" customWidth="1"/>
    <col min="7956" max="7956" width="21" style="152" customWidth="1"/>
    <col min="7957" max="7957" width="2" style="152" customWidth="1"/>
    <col min="7958" max="7958" width="21" style="152" customWidth="1"/>
    <col min="7959" max="7959" width="2" style="152" customWidth="1"/>
    <col min="7960" max="7961" width="0" style="152" hidden="1" customWidth="1"/>
    <col min="7962" max="7962" width="21" style="152" customWidth="1"/>
    <col min="7963" max="7963" width="5" style="152" customWidth="1"/>
    <col min="7964" max="7964" width="2" style="152" customWidth="1"/>
    <col min="7965" max="7965" width="15.140625" style="152" bestFit="1" customWidth="1"/>
    <col min="7966" max="8192" width="12.42578125" style="152"/>
    <col min="8193" max="8193" width="55.85546875" style="152" customWidth="1"/>
    <col min="8194" max="8194" width="2.28515625" style="152" customWidth="1"/>
    <col min="8195" max="8195" width="20.42578125" style="152" customWidth="1"/>
    <col min="8196" max="8196" width="1.140625" style="152" customWidth="1"/>
    <col min="8197" max="8197" width="20.28515625" style="152" customWidth="1"/>
    <col min="8198" max="8198" width="2.28515625" style="152" customWidth="1"/>
    <col min="8199" max="8199" width="20.42578125" style="152" customWidth="1"/>
    <col min="8200" max="8200" width="1.28515625" style="152" customWidth="1"/>
    <col min="8201" max="8201" width="20.28515625" style="152" customWidth="1"/>
    <col min="8202" max="8202" width="1.28515625" style="152" customWidth="1"/>
    <col min="8203" max="8203" width="20.28515625" style="152" customWidth="1"/>
    <col min="8204" max="8204" width="0" style="152" hidden="1" customWidth="1"/>
    <col min="8205" max="8205" width="2.140625" style="152" customWidth="1"/>
    <col min="8206" max="8206" width="21" style="152" customWidth="1"/>
    <col min="8207" max="8207" width="1.140625" style="152" customWidth="1"/>
    <col min="8208" max="8208" width="21" style="152" customWidth="1"/>
    <col min="8209" max="8209" width="1.5703125" style="152" customWidth="1"/>
    <col min="8210" max="8210" width="21" style="152" customWidth="1"/>
    <col min="8211" max="8211" width="2" style="152" customWidth="1"/>
    <col min="8212" max="8212" width="21" style="152" customWidth="1"/>
    <col min="8213" max="8213" width="2" style="152" customWidth="1"/>
    <col min="8214" max="8214" width="21" style="152" customWidth="1"/>
    <col min="8215" max="8215" width="2" style="152" customWidth="1"/>
    <col min="8216" max="8217" width="0" style="152" hidden="1" customWidth="1"/>
    <col min="8218" max="8218" width="21" style="152" customWidth="1"/>
    <col min="8219" max="8219" width="5" style="152" customWidth="1"/>
    <col min="8220" max="8220" width="2" style="152" customWidth="1"/>
    <col min="8221" max="8221" width="15.140625" style="152" bestFit="1" customWidth="1"/>
    <col min="8222" max="8448" width="12.42578125" style="152"/>
    <col min="8449" max="8449" width="55.85546875" style="152" customWidth="1"/>
    <col min="8450" max="8450" width="2.28515625" style="152" customWidth="1"/>
    <col min="8451" max="8451" width="20.42578125" style="152" customWidth="1"/>
    <col min="8452" max="8452" width="1.140625" style="152" customWidth="1"/>
    <col min="8453" max="8453" width="20.28515625" style="152" customWidth="1"/>
    <col min="8454" max="8454" width="2.28515625" style="152" customWidth="1"/>
    <col min="8455" max="8455" width="20.42578125" style="152" customWidth="1"/>
    <col min="8456" max="8456" width="1.28515625" style="152" customWidth="1"/>
    <col min="8457" max="8457" width="20.28515625" style="152" customWidth="1"/>
    <col min="8458" max="8458" width="1.28515625" style="152" customWidth="1"/>
    <col min="8459" max="8459" width="20.28515625" style="152" customWidth="1"/>
    <col min="8460" max="8460" width="0" style="152" hidden="1" customWidth="1"/>
    <col min="8461" max="8461" width="2.140625" style="152" customWidth="1"/>
    <col min="8462" max="8462" width="21" style="152" customWidth="1"/>
    <col min="8463" max="8463" width="1.140625" style="152" customWidth="1"/>
    <col min="8464" max="8464" width="21" style="152" customWidth="1"/>
    <col min="8465" max="8465" width="1.5703125" style="152" customWidth="1"/>
    <col min="8466" max="8466" width="21" style="152" customWidth="1"/>
    <col min="8467" max="8467" width="2" style="152" customWidth="1"/>
    <col min="8468" max="8468" width="21" style="152" customWidth="1"/>
    <col min="8469" max="8469" width="2" style="152" customWidth="1"/>
    <col min="8470" max="8470" width="21" style="152" customWidth="1"/>
    <col min="8471" max="8471" width="2" style="152" customWidth="1"/>
    <col min="8472" max="8473" width="0" style="152" hidden="1" customWidth="1"/>
    <col min="8474" max="8474" width="21" style="152" customWidth="1"/>
    <col min="8475" max="8475" width="5" style="152" customWidth="1"/>
    <col min="8476" max="8476" width="2" style="152" customWidth="1"/>
    <col min="8477" max="8477" width="15.140625" style="152" bestFit="1" customWidth="1"/>
    <col min="8478" max="8704" width="12.42578125" style="152"/>
    <col min="8705" max="8705" width="55.85546875" style="152" customWidth="1"/>
    <col min="8706" max="8706" width="2.28515625" style="152" customWidth="1"/>
    <col min="8707" max="8707" width="20.42578125" style="152" customWidth="1"/>
    <col min="8708" max="8708" width="1.140625" style="152" customWidth="1"/>
    <col min="8709" max="8709" width="20.28515625" style="152" customWidth="1"/>
    <col min="8710" max="8710" width="2.28515625" style="152" customWidth="1"/>
    <col min="8711" max="8711" width="20.42578125" style="152" customWidth="1"/>
    <col min="8712" max="8712" width="1.28515625" style="152" customWidth="1"/>
    <col min="8713" max="8713" width="20.28515625" style="152" customWidth="1"/>
    <col min="8714" max="8714" width="1.28515625" style="152" customWidth="1"/>
    <col min="8715" max="8715" width="20.28515625" style="152" customWidth="1"/>
    <col min="8716" max="8716" width="0" style="152" hidden="1" customWidth="1"/>
    <col min="8717" max="8717" width="2.140625" style="152" customWidth="1"/>
    <col min="8718" max="8718" width="21" style="152" customWidth="1"/>
    <col min="8719" max="8719" width="1.140625" style="152" customWidth="1"/>
    <col min="8720" max="8720" width="21" style="152" customWidth="1"/>
    <col min="8721" max="8721" width="1.5703125" style="152" customWidth="1"/>
    <col min="8722" max="8722" width="21" style="152" customWidth="1"/>
    <col min="8723" max="8723" width="2" style="152" customWidth="1"/>
    <col min="8724" max="8724" width="21" style="152" customWidth="1"/>
    <col min="8725" max="8725" width="2" style="152" customWidth="1"/>
    <col min="8726" max="8726" width="21" style="152" customWidth="1"/>
    <col min="8727" max="8727" width="2" style="152" customWidth="1"/>
    <col min="8728" max="8729" width="0" style="152" hidden="1" customWidth="1"/>
    <col min="8730" max="8730" width="21" style="152" customWidth="1"/>
    <col min="8731" max="8731" width="5" style="152" customWidth="1"/>
    <col min="8732" max="8732" width="2" style="152" customWidth="1"/>
    <col min="8733" max="8733" width="15.140625" style="152" bestFit="1" customWidth="1"/>
    <col min="8734" max="8960" width="12.42578125" style="152"/>
    <col min="8961" max="8961" width="55.85546875" style="152" customWidth="1"/>
    <col min="8962" max="8962" width="2.28515625" style="152" customWidth="1"/>
    <col min="8963" max="8963" width="20.42578125" style="152" customWidth="1"/>
    <col min="8964" max="8964" width="1.140625" style="152" customWidth="1"/>
    <col min="8965" max="8965" width="20.28515625" style="152" customWidth="1"/>
    <col min="8966" max="8966" width="2.28515625" style="152" customWidth="1"/>
    <col min="8967" max="8967" width="20.42578125" style="152" customWidth="1"/>
    <col min="8968" max="8968" width="1.28515625" style="152" customWidth="1"/>
    <col min="8969" max="8969" width="20.28515625" style="152" customWidth="1"/>
    <col min="8970" max="8970" width="1.28515625" style="152" customWidth="1"/>
    <col min="8971" max="8971" width="20.28515625" style="152" customWidth="1"/>
    <col min="8972" max="8972" width="0" style="152" hidden="1" customWidth="1"/>
    <col min="8973" max="8973" width="2.140625" style="152" customWidth="1"/>
    <col min="8974" max="8974" width="21" style="152" customWidth="1"/>
    <col min="8975" max="8975" width="1.140625" style="152" customWidth="1"/>
    <col min="8976" max="8976" width="21" style="152" customWidth="1"/>
    <col min="8977" max="8977" width="1.5703125" style="152" customWidth="1"/>
    <col min="8978" max="8978" width="21" style="152" customWidth="1"/>
    <col min="8979" max="8979" width="2" style="152" customWidth="1"/>
    <col min="8980" max="8980" width="21" style="152" customWidth="1"/>
    <col min="8981" max="8981" width="2" style="152" customWidth="1"/>
    <col min="8982" max="8982" width="21" style="152" customWidth="1"/>
    <col min="8983" max="8983" width="2" style="152" customWidth="1"/>
    <col min="8984" max="8985" width="0" style="152" hidden="1" customWidth="1"/>
    <col min="8986" max="8986" width="21" style="152" customWidth="1"/>
    <col min="8987" max="8987" width="5" style="152" customWidth="1"/>
    <col min="8988" max="8988" width="2" style="152" customWidth="1"/>
    <col min="8989" max="8989" width="15.140625" style="152" bestFit="1" customWidth="1"/>
    <col min="8990" max="9216" width="12.42578125" style="152"/>
    <col min="9217" max="9217" width="55.85546875" style="152" customWidth="1"/>
    <col min="9218" max="9218" width="2.28515625" style="152" customWidth="1"/>
    <col min="9219" max="9219" width="20.42578125" style="152" customWidth="1"/>
    <col min="9220" max="9220" width="1.140625" style="152" customWidth="1"/>
    <col min="9221" max="9221" width="20.28515625" style="152" customWidth="1"/>
    <col min="9222" max="9222" width="2.28515625" style="152" customWidth="1"/>
    <col min="9223" max="9223" width="20.42578125" style="152" customWidth="1"/>
    <col min="9224" max="9224" width="1.28515625" style="152" customWidth="1"/>
    <col min="9225" max="9225" width="20.28515625" style="152" customWidth="1"/>
    <col min="9226" max="9226" width="1.28515625" style="152" customWidth="1"/>
    <col min="9227" max="9227" width="20.28515625" style="152" customWidth="1"/>
    <col min="9228" max="9228" width="0" style="152" hidden="1" customWidth="1"/>
    <col min="9229" max="9229" width="2.140625" style="152" customWidth="1"/>
    <col min="9230" max="9230" width="21" style="152" customWidth="1"/>
    <col min="9231" max="9231" width="1.140625" style="152" customWidth="1"/>
    <col min="9232" max="9232" width="21" style="152" customWidth="1"/>
    <col min="9233" max="9233" width="1.5703125" style="152" customWidth="1"/>
    <col min="9234" max="9234" width="21" style="152" customWidth="1"/>
    <col min="9235" max="9235" width="2" style="152" customWidth="1"/>
    <col min="9236" max="9236" width="21" style="152" customWidth="1"/>
    <col min="9237" max="9237" width="2" style="152" customWidth="1"/>
    <col min="9238" max="9238" width="21" style="152" customWidth="1"/>
    <col min="9239" max="9239" width="2" style="152" customWidth="1"/>
    <col min="9240" max="9241" width="0" style="152" hidden="1" customWidth="1"/>
    <col min="9242" max="9242" width="21" style="152" customWidth="1"/>
    <col min="9243" max="9243" width="5" style="152" customWidth="1"/>
    <col min="9244" max="9244" width="2" style="152" customWidth="1"/>
    <col min="9245" max="9245" width="15.140625" style="152" bestFit="1" customWidth="1"/>
    <col min="9246" max="9472" width="12.42578125" style="152"/>
    <col min="9473" max="9473" width="55.85546875" style="152" customWidth="1"/>
    <col min="9474" max="9474" width="2.28515625" style="152" customWidth="1"/>
    <col min="9475" max="9475" width="20.42578125" style="152" customWidth="1"/>
    <col min="9476" max="9476" width="1.140625" style="152" customWidth="1"/>
    <col min="9477" max="9477" width="20.28515625" style="152" customWidth="1"/>
    <col min="9478" max="9478" width="2.28515625" style="152" customWidth="1"/>
    <col min="9479" max="9479" width="20.42578125" style="152" customWidth="1"/>
    <col min="9480" max="9480" width="1.28515625" style="152" customWidth="1"/>
    <col min="9481" max="9481" width="20.28515625" style="152" customWidth="1"/>
    <col min="9482" max="9482" width="1.28515625" style="152" customWidth="1"/>
    <col min="9483" max="9483" width="20.28515625" style="152" customWidth="1"/>
    <col min="9484" max="9484" width="0" style="152" hidden="1" customWidth="1"/>
    <col min="9485" max="9485" width="2.140625" style="152" customWidth="1"/>
    <col min="9486" max="9486" width="21" style="152" customWidth="1"/>
    <col min="9487" max="9487" width="1.140625" style="152" customWidth="1"/>
    <col min="9488" max="9488" width="21" style="152" customWidth="1"/>
    <col min="9489" max="9489" width="1.5703125" style="152" customWidth="1"/>
    <col min="9490" max="9490" width="21" style="152" customWidth="1"/>
    <col min="9491" max="9491" width="2" style="152" customWidth="1"/>
    <col min="9492" max="9492" width="21" style="152" customWidth="1"/>
    <col min="9493" max="9493" width="2" style="152" customWidth="1"/>
    <col min="9494" max="9494" width="21" style="152" customWidth="1"/>
    <col min="9495" max="9495" width="2" style="152" customWidth="1"/>
    <col min="9496" max="9497" width="0" style="152" hidden="1" customWidth="1"/>
    <col min="9498" max="9498" width="21" style="152" customWidth="1"/>
    <col min="9499" max="9499" width="5" style="152" customWidth="1"/>
    <col min="9500" max="9500" width="2" style="152" customWidth="1"/>
    <col min="9501" max="9501" width="15.140625" style="152" bestFit="1" customWidth="1"/>
    <col min="9502" max="9728" width="12.42578125" style="152"/>
    <col min="9729" max="9729" width="55.85546875" style="152" customWidth="1"/>
    <col min="9730" max="9730" width="2.28515625" style="152" customWidth="1"/>
    <col min="9731" max="9731" width="20.42578125" style="152" customWidth="1"/>
    <col min="9732" max="9732" width="1.140625" style="152" customWidth="1"/>
    <col min="9733" max="9733" width="20.28515625" style="152" customWidth="1"/>
    <col min="9734" max="9734" width="2.28515625" style="152" customWidth="1"/>
    <col min="9735" max="9735" width="20.42578125" style="152" customWidth="1"/>
    <col min="9736" max="9736" width="1.28515625" style="152" customWidth="1"/>
    <col min="9737" max="9737" width="20.28515625" style="152" customWidth="1"/>
    <col min="9738" max="9738" width="1.28515625" style="152" customWidth="1"/>
    <col min="9739" max="9739" width="20.28515625" style="152" customWidth="1"/>
    <col min="9740" max="9740" width="0" style="152" hidden="1" customWidth="1"/>
    <col min="9741" max="9741" width="2.140625" style="152" customWidth="1"/>
    <col min="9742" max="9742" width="21" style="152" customWidth="1"/>
    <col min="9743" max="9743" width="1.140625" style="152" customWidth="1"/>
    <col min="9744" max="9744" width="21" style="152" customWidth="1"/>
    <col min="9745" max="9745" width="1.5703125" style="152" customWidth="1"/>
    <col min="9746" max="9746" width="21" style="152" customWidth="1"/>
    <col min="9747" max="9747" width="2" style="152" customWidth="1"/>
    <col min="9748" max="9748" width="21" style="152" customWidth="1"/>
    <col min="9749" max="9749" width="2" style="152" customWidth="1"/>
    <col min="9750" max="9750" width="21" style="152" customWidth="1"/>
    <col min="9751" max="9751" width="2" style="152" customWidth="1"/>
    <col min="9752" max="9753" width="0" style="152" hidden="1" customWidth="1"/>
    <col min="9754" max="9754" width="21" style="152" customWidth="1"/>
    <col min="9755" max="9755" width="5" style="152" customWidth="1"/>
    <col min="9756" max="9756" width="2" style="152" customWidth="1"/>
    <col min="9757" max="9757" width="15.140625" style="152" bestFit="1" customWidth="1"/>
    <col min="9758" max="9984" width="12.42578125" style="152"/>
    <col min="9985" max="9985" width="55.85546875" style="152" customWidth="1"/>
    <col min="9986" max="9986" width="2.28515625" style="152" customWidth="1"/>
    <col min="9987" max="9987" width="20.42578125" style="152" customWidth="1"/>
    <col min="9988" max="9988" width="1.140625" style="152" customWidth="1"/>
    <col min="9989" max="9989" width="20.28515625" style="152" customWidth="1"/>
    <col min="9990" max="9990" width="2.28515625" style="152" customWidth="1"/>
    <col min="9991" max="9991" width="20.42578125" style="152" customWidth="1"/>
    <col min="9992" max="9992" width="1.28515625" style="152" customWidth="1"/>
    <col min="9993" max="9993" width="20.28515625" style="152" customWidth="1"/>
    <col min="9994" max="9994" width="1.28515625" style="152" customWidth="1"/>
    <col min="9995" max="9995" width="20.28515625" style="152" customWidth="1"/>
    <col min="9996" max="9996" width="0" style="152" hidden="1" customWidth="1"/>
    <col min="9997" max="9997" width="2.140625" style="152" customWidth="1"/>
    <col min="9998" max="9998" width="21" style="152" customWidth="1"/>
    <col min="9999" max="9999" width="1.140625" style="152" customWidth="1"/>
    <col min="10000" max="10000" width="21" style="152" customWidth="1"/>
    <col min="10001" max="10001" width="1.5703125" style="152" customWidth="1"/>
    <col min="10002" max="10002" width="21" style="152" customWidth="1"/>
    <col min="10003" max="10003" width="2" style="152" customWidth="1"/>
    <col min="10004" max="10004" width="21" style="152" customWidth="1"/>
    <col min="10005" max="10005" width="2" style="152" customWidth="1"/>
    <col min="10006" max="10006" width="21" style="152" customWidth="1"/>
    <col min="10007" max="10007" width="2" style="152" customWidth="1"/>
    <col min="10008" max="10009" width="0" style="152" hidden="1" customWidth="1"/>
    <col min="10010" max="10010" width="21" style="152" customWidth="1"/>
    <col min="10011" max="10011" width="5" style="152" customWidth="1"/>
    <col min="10012" max="10012" width="2" style="152" customWidth="1"/>
    <col min="10013" max="10013" width="15.140625" style="152" bestFit="1" customWidth="1"/>
    <col min="10014" max="10240" width="12.42578125" style="152"/>
    <col min="10241" max="10241" width="55.85546875" style="152" customWidth="1"/>
    <col min="10242" max="10242" width="2.28515625" style="152" customWidth="1"/>
    <col min="10243" max="10243" width="20.42578125" style="152" customWidth="1"/>
    <col min="10244" max="10244" width="1.140625" style="152" customWidth="1"/>
    <col min="10245" max="10245" width="20.28515625" style="152" customWidth="1"/>
    <col min="10246" max="10246" width="2.28515625" style="152" customWidth="1"/>
    <col min="10247" max="10247" width="20.42578125" style="152" customWidth="1"/>
    <col min="10248" max="10248" width="1.28515625" style="152" customWidth="1"/>
    <col min="10249" max="10249" width="20.28515625" style="152" customWidth="1"/>
    <col min="10250" max="10250" width="1.28515625" style="152" customWidth="1"/>
    <col min="10251" max="10251" width="20.28515625" style="152" customWidth="1"/>
    <col min="10252" max="10252" width="0" style="152" hidden="1" customWidth="1"/>
    <col min="10253" max="10253" width="2.140625" style="152" customWidth="1"/>
    <col min="10254" max="10254" width="21" style="152" customWidth="1"/>
    <col min="10255" max="10255" width="1.140625" style="152" customWidth="1"/>
    <col min="10256" max="10256" width="21" style="152" customWidth="1"/>
    <col min="10257" max="10257" width="1.5703125" style="152" customWidth="1"/>
    <col min="10258" max="10258" width="21" style="152" customWidth="1"/>
    <col min="10259" max="10259" width="2" style="152" customWidth="1"/>
    <col min="10260" max="10260" width="21" style="152" customWidth="1"/>
    <col min="10261" max="10261" width="2" style="152" customWidth="1"/>
    <col min="10262" max="10262" width="21" style="152" customWidth="1"/>
    <col min="10263" max="10263" width="2" style="152" customWidth="1"/>
    <col min="10264" max="10265" width="0" style="152" hidden="1" customWidth="1"/>
    <col min="10266" max="10266" width="21" style="152" customWidth="1"/>
    <col min="10267" max="10267" width="5" style="152" customWidth="1"/>
    <col min="10268" max="10268" width="2" style="152" customWidth="1"/>
    <col min="10269" max="10269" width="15.140625" style="152" bestFit="1" customWidth="1"/>
    <col min="10270" max="10496" width="12.42578125" style="152"/>
    <col min="10497" max="10497" width="55.85546875" style="152" customWidth="1"/>
    <col min="10498" max="10498" width="2.28515625" style="152" customWidth="1"/>
    <col min="10499" max="10499" width="20.42578125" style="152" customWidth="1"/>
    <col min="10500" max="10500" width="1.140625" style="152" customWidth="1"/>
    <col min="10501" max="10501" width="20.28515625" style="152" customWidth="1"/>
    <col min="10502" max="10502" width="2.28515625" style="152" customWidth="1"/>
    <col min="10503" max="10503" width="20.42578125" style="152" customWidth="1"/>
    <col min="10504" max="10504" width="1.28515625" style="152" customWidth="1"/>
    <col min="10505" max="10505" width="20.28515625" style="152" customWidth="1"/>
    <col min="10506" max="10506" width="1.28515625" style="152" customWidth="1"/>
    <col min="10507" max="10507" width="20.28515625" style="152" customWidth="1"/>
    <col min="10508" max="10508" width="0" style="152" hidden="1" customWidth="1"/>
    <col min="10509" max="10509" width="2.140625" style="152" customWidth="1"/>
    <col min="10510" max="10510" width="21" style="152" customWidth="1"/>
    <col min="10511" max="10511" width="1.140625" style="152" customWidth="1"/>
    <col min="10512" max="10512" width="21" style="152" customWidth="1"/>
    <col min="10513" max="10513" width="1.5703125" style="152" customWidth="1"/>
    <col min="10514" max="10514" width="21" style="152" customWidth="1"/>
    <col min="10515" max="10515" width="2" style="152" customWidth="1"/>
    <col min="10516" max="10516" width="21" style="152" customWidth="1"/>
    <col min="10517" max="10517" width="2" style="152" customWidth="1"/>
    <col min="10518" max="10518" width="21" style="152" customWidth="1"/>
    <col min="10519" max="10519" width="2" style="152" customWidth="1"/>
    <col min="10520" max="10521" width="0" style="152" hidden="1" customWidth="1"/>
    <col min="10522" max="10522" width="21" style="152" customWidth="1"/>
    <col min="10523" max="10523" width="5" style="152" customWidth="1"/>
    <col min="10524" max="10524" width="2" style="152" customWidth="1"/>
    <col min="10525" max="10525" width="15.140625" style="152" bestFit="1" customWidth="1"/>
    <col min="10526" max="10752" width="12.42578125" style="152"/>
    <col min="10753" max="10753" width="55.85546875" style="152" customWidth="1"/>
    <col min="10754" max="10754" width="2.28515625" style="152" customWidth="1"/>
    <col min="10755" max="10755" width="20.42578125" style="152" customWidth="1"/>
    <col min="10756" max="10756" width="1.140625" style="152" customWidth="1"/>
    <col min="10757" max="10757" width="20.28515625" style="152" customWidth="1"/>
    <col min="10758" max="10758" width="2.28515625" style="152" customWidth="1"/>
    <col min="10759" max="10759" width="20.42578125" style="152" customWidth="1"/>
    <col min="10760" max="10760" width="1.28515625" style="152" customWidth="1"/>
    <col min="10761" max="10761" width="20.28515625" style="152" customWidth="1"/>
    <col min="10762" max="10762" width="1.28515625" style="152" customWidth="1"/>
    <col min="10763" max="10763" width="20.28515625" style="152" customWidth="1"/>
    <col min="10764" max="10764" width="0" style="152" hidden="1" customWidth="1"/>
    <col min="10765" max="10765" width="2.140625" style="152" customWidth="1"/>
    <col min="10766" max="10766" width="21" style="152" customWidth="1"/>
    <col min="10767" max="10767" width="1.140625" style="152" customWidth="1"/>
    <col min="10768" max="10768" width="21" style="152" customWidth="1"/>
    <col min="10769" max="10769" width="1.5703125" style="152" customWidth="1"/>
    <col min="10770" max="10770" width="21" style="152" customWidth="1"/>
    <col min="10771" max="10771" width="2" style="152" customWidth="1"/>
    <col min="10772" max="10772" width="21" style="152" customWidth="1"/>
    <col min="10773" max="10773" width="2" style="152" customWidth="1"/>
    <col min="10774" max="10774" width="21" style="152" customWidth="1"/>
    <col min="10775" max="10775" width="2" style="152" customWidth="1"/>
    <col min="10776" max="10777" width="0" style="152" hidden="1" customWidth="1"/>
    <col min="10778" max="10778" width="21" style="152" customWidth="1"/>
    <col min="10779" max="10779" width="5" style="152" customWidth="1"/>
    <col min="10780" max="10780" width="2" style="152" customWidth="1"/>
    <col min="10781" max="10781" width="15.140625" style="152" bestFit="1" customWidth="1"/>
    <col min="10782" max="11008" width="12.42578125" style="152"/>
    <col min="11009" max="11009" width="55.85546875" style="152" customWidth="1"/>
    <col min="11010" max="11010" width="2.28515625" style="152" customWidth="1"/>
    <col min="11011" max="11011" width="20.42578125" style="152" customWidth="1"/>
    <col min="11012" max="11012" width="1.140625" style="152" customWidth="1"/>
    <col min="11013" max="11013" width="20.28515625" style="152" customWidth="1"/>
    <col min="11014" max="11014" width="2.28515625" style="152" customWidth="1"/>
    <col min="11015" max="11015" width="20.42578125" style="152" customWidth="1"/>
    <col min="11016" max="11016" width="1.28515625" style="152" customWidth="1"/>
    <col min="11017" max="11017" width="20.28515625" style="152" customWidth="1"/>
    <col min="11018" max="11018" width="1.28515625" style="152" customWidth="1"/>
    <col min="11019" max="11019" width="20.28515625" style="152" customWidth="1"/>
    <col min="11020" max="11020" width="0" style="152" hidden="1" customWidth="1"/>
    <col min="11021" max="11021" width="2.140625" style="152" customWidth="1"/>
    <col min="11022" max="11022" width="21" style="152" customWidth="1"/>
    <col min="11023" max="11023" width="1.140625" style="152" customWidth="1"/>
    <col min="11024" max="11024" width="21" style="152" customWidth="1"/>
    <col min="11025" max="11025" width="1.5703125" style="152" customWidth="1"/>
    <col min="11026" max="11026" width="21" style="152" customWidth="1"/>
    <col min="11027" max="11027" width="2" style="152" customWidth="1"/>
    <col min="11028" max="11028" width="21" style="152" customWidth="1"/>
    <col min="11029" max="11029" width="2" style="152" customWidth="1"/>
    <col min="11030" max="11030" width="21" style="152" customWidth="1"/>
    <col min="11031" max="11031" width="2" style="152" customWidth="1"/>
    <col min="11032" max="11033" width="0" style="152" hidden="1" customWidth="1"/>
    <col min="11034" max="11034" width="21" style="152" customWidth="1"/>
    <col min="11035" max="11035" width="5" style="152" customWidth="1"/>
    <col min="11036" max="11036" width="2" style="152" customWidth="1"/>
    <col min="11037" max="11037" width="15.140625" style="152" bestFit="1" customWidth="1"/>
    <col min="11038" max="11264" width="12.42578125" style="152"/>
    <col min="11265" max="11265" width="55.85546875" style="152" customWidth="1"/>
    <col min="11266" max="11266" width="2.28515625" style="152" customWidth="1"/>
    <col min="11267" max="11267" width="20.42578125" style="152" customWidth="1"/>
    <col min="11268" max="11268" width="1.140625" style="152" customWidth="1"/>
    <col min="11269" max="11269" width="20.28515625" style="152" customWidth="1"/>
    <col min="11270" max="11270" width="2.28515625" style="152" customWidth="1"/>
    <col min="11271" max="11271" width="20.42578125" style="152" customWidth="1"/>
    <col min="11272" max="11272" width="1.28515625" style="152" customWidth="1"/>
    <col min="11273" max="11273" width="20.28515625" style="152" customWidth="1"/>
    <col min="11274" max="11274" width="1.28515625" style="152" customWidth="1"/>
    <col min="11275" max="11275" width="20.28515625" style="152" customWidth="1"/>
    <col min="11276" max="11276" width="0" style="152" hidden="1" customWidth="1"/>
    <col min="11277" max="11277" width="2.140625" style="152" customWidth="1"/>
    <col min="11278" max="11278" width="21" style="152" customWidth="1"/>
    <col min="11279" max="11279" width="1.140625" style="152" customWidth="1"/>
    <col min="11280" max="11280" width="21" style="152" customWidth="1"/>
    <col min="11281" max="11281" width="1.5703125" style="152" customWidth="1"/>
    <col min="11282" max="11282" width="21" style="152" customWidth="1"/>
    <col min="11283" max="11283" width="2" style="152" customWidth="1"/>
    <col min="11284" max="11284" width="21" style="152" customWidth="1"/>
    <col min="11285" max="11285" width="2" style="152" customWidth="1"/>
    <col min="11286" max="11286" width="21" style="152" customWidth="1"/>
    <col min="11287" max="11287" width="2" style="152" customWidth="1"/>
    <col min="11288" max="11289" width="0" style="152" hidden="1" customWidth="1"/>
    <col min="11290" max="11290" width="21" style="152" customWidth="1"/>
    <col min="11291" max="11291" width="5" style="152" customWidth="1"/>
    <col min="11292" max="11292" width="2" style="152" customWidth="1"/>
    <col min="11293" max="11293" width="15.140625" style="152" bestFit="1" customWidth="1"/>
    <col min="11294" max="11520" width="12.42578125" style="152"/>
    <col min="11521" max="11521" width="55.85546875" style="152" customWidth="1"/>
    <col min="11522" max="11522" width="2.28515625" style="152" customWidth="1"/>
    <col min="11523" max="11523" width="20.42578125" style="152" customWidth="1"/>
    <col min="11524" max="11524" width="1.140625" style="152" customWidth="1"/>
    <col min="11525" max="11525" width="20.28515625" style="152" customWidth="1"/>
    <col min="11526" max="11526" width="2.28515625" style="152" customWidth="1"/>
    <col min="11527" max="11527" width="20.42578125" style="152" customWidth="1"/>
    <col min="11528" max="11528" width="1.28515625" style="152" customWidth="1"/>
    <col min="11529" max="11529" width="20.28515625" style="152" customWidth="1"/>
    <col min="11530" max="11530" width="1.28515625" style="152" customWidth="1"/>
    <col min="11531" max="11531" width="20.28515625" style="152" customWidth="1"/>
    <col min="11532" max="11532" width="0" style="152" hidden="1" customWidth="1"/>
    <col min="11533" max="11533" width="2.140625" style="152" customWidth="1"/>
    <col min="11534" max="11534" width="21" style="152" customWidth="1"/>
    <col min="11535" max="11535" width="1.140625" style="152" customWidth="1"/>
    <col min="11536" max="11536" width="21" style="152" customWidth="1"/>
    <col min="11537" max="11537" width="1.5703125" style="152" customWidth="1"/>
    <col min="11538" max="11538" width="21" style="152" customWidth="1"/>
    <col min="11539" max="11539" width="2" style="152" customWidth="1"/>
    <col min="11540" max="11540" width="21" style="152" customWidth="1"/>
    <col min="11541" max="11541" width="2" style="152" customWidth="1"/>
    <col min="11542" max="11542" width="21" style="152" customWidth="1"/>
    <col min="11543" max="11543" width="2" style="152" customWidth="1"/>
    <col min="11544" max="11545" width="0" style="152" hidden="1" customWidth="1"/>
    <col min="11546" max="11546" width="21" style="152" customWidth="1"/>
    <col min="11547" max="11547" width="5" style="152" customWidth="1"/>
    <col min="11548" max="11548" width="2" style="152" customWidth="1"/>
    <col min="11549" max="11549" width="15.140625" style="152" bestFit="1" customWidth="1"/>
    <col min="11550" max="11776" width="12.42578125" style="152"/>
    <col min="11777" max="11777" width="55.85546875" style="152" customWidth="1"/>
    <col min="11778" max="11778" width="2.28515625" style="152" customWidth="1"/>
    <col min="11779" max="11779" width="20.42578125" style="152" customWidth="1"/>
    <col min="11780" max="11780" width="1.140625" style="152" customWidth="1"/>
    <col min="11781" max="11781" width="20.28515625" style="152" customWidth="1"/>
    <col min="11782" max="11782" width="2.28515625" style="152" customWidth="1"/>
    <col min="11783" max="11783" width="20.42578125" style="152" customWidth="1"/>
    <col min="11784" max="11784" width="1.28515625" style="152" customWidth="1"/>
    <col min="11785" max="11785" width="20.28515625" style="152" customWidth="1"/>
    <col min="11786" max="11786" width="1.28515625" style="152" customWidth="1"/>
    <col min="11787" max="11787" width="20.28515625" style="152" customWidth="1"/>
    <col min="11788" max="11788" width="0" style="152" hidden="1" customWidth="1"/>
    <col min="11789" max="11789" width="2.140625" style="152" customWidth="1"/>
    <col min="11790" max="11790" width="21" style="152" customWidth="1"/>
    <col min="11791" max="11791" width="1.140625" style="152" customWidth="1"/>
    <col min="11792" max="11792" width="21" style="152" customWidth="1"/>
    <col min="11793" max="11793" width="1.5703125" style="152" customWidth="1"/>
    <col min="11794" max="11794" width="21" style="152" customWidth="1"/>
    <col min="11795" max="11795" width="2" style="152" customWidth="1"/>
    <col min="11796" max="11796" width="21" style="152" customWidth="1"/>
    <col min="11797" max="11797" width="2" style="152" customWidth="1"/>
    <col min="11798" max="11798" width="21" style="152" customWidth="1"/>
    <col min="11799" max="11799" width="2" style="152" customWidth="1"/>
    <col min="11800" max="11801" width="0" style="152" hidden="1" customWidth="1"/>
    <col min="11802" max="11802" width="21" style="152" customWidth="1"/>
    <col min="11803" max="11803" width="5" style="152" customWidth="1"/>
    <col min="11804" max="11804" width="2" style="152" customWidth="1"/>
    <col min="11805" max="11805" width="15.140625" style="152" bestFit="1" customWidth="1"/>
    <col min="11806" max="12032" width="12.42578125" style="152"/>
    <col min="12033" max="12033" width="55.85546875" style="152" customWidth="1"/>
    <col min="12034" max="12034" width="2.28515625" style="152" customWidth="1"/>
    <col min="12035" max="12035" width="20.42578125" style="152" customWidth="1"/>
    <col min="12036" max="12036" width="1.140625" style="152" customWidth="1"/>
    <col min="12037" max="12037" width="20.28515625" style="152" customWidth="1"/>
    <col min="12038" max="12038" width="2.28515625" style="152" customWidth="1"/>
    <col min="12039" max="12039" width="20.42578125" style="152" customWidth="1"/>
    <col min="12040" max="12040" width="1.28515625" style="152" customWidth="1"/>
    <col min="12041" max="12041" width="20.28515625" style="152" customWidth="1"/>
    <col min="12042" max="12042" width="1.28515625" style="152" customWidth="1"/>
    <col min="12043" max="12043" width="20.28515625" style="152" customWidth="1"/>
    <col min="12044" max="12044" width="0" style="152" hidden="1" customWidth="1"/>
    <col min="12045" max="12045" width="2.140625" style="152" customWidth="1"/>
    <col min="12046" max="12046" width="21" style="152" customWidth="1"/>
    <col min="12047" max="12047" width="1.140625" style="152" customWidth="1"/>
    <col min="12048" max="12048" width="21" style="152" customWidth="1"/>
    <col min="12049" max="12049" width="1.5703125" style="152" customWidth="1"/>
    <col min="12050" max="12050" width="21" style="152" customWidth="1"/>
    <col min="12051" max="12051" width="2" style="152" customWidth="1"/>
    <col min="12052" max="12052" width="21" style="152" customWidth="1"/>
    <col min="12053" max="12053" width="2" style="152" customWidth="1"/>
    <col min="12054" max="12054" width="21" style="152" customWidth="1"/>
    <col min="12055" max="12055" width="2" style="152" customWidth="1"/>
    <col min="12056" max="12057" width="0" style="152" hidden="1" customWidth="1"/>
    <col min="12058" max="12058" width="21" style="152" customWidth="1"/>
    <col min="12059" max="12059" width="5" style="152" customWidth="1"/>
    <col min="12060" max="12060" width="2" style="152" customWidth="1"/>
    <col min="12061" max="12061" width="15.140625" style="152" bestFit="1" customWidth="1"/>
    <col min="12062" max="12288" width="12.42578125" style="152"/>
    <col min="12289" max="12289" width="55.85546875" style="152" customWidth="1"/>
    <col min="12290" max="12290" width="2.28515625" style="152" customWidth="1"/>
    <col min="12291" max="12291" width="20.42578125" style="152" customWidth="1"/>
    <col min="12292" max="12292" width="1.140625" style="152" customWidth="1"/>
    <col min="12293" max="12293" width="20.28515625" style="152" customWidth="1"/>
    <col min="12294" max="12294" width="2.28515625" style="152" customWidth="1"/>
    <col min="12295" max="12295" width="20.42578125" style="152" customWidth="1"/>
    <col min="12296" max="12296" width="1.28515625" style="152" customWidth="1"/>
    <col min="12297" max="12297" width="20.28515625" style="152" customWidth="1"/>
    <col min="12298" max="12298" width="1.28515625" style="152" customWidth="1"/>
    <col min="12299" max="12299" width="20.28515625" style="152" customWidth="1"/>
    <col min="12300" max="12300" width="0" style="152" hidden="1" customWidth="1"/>
    <col min="12301" max="12301" width="2.140625" style="152" customWidth="1"/>
    <col min="12302" max="12302" width="21" style="152" customWidth="1"/>
    <col min="12303" max="12303" width="1.140625" style="152" customWidth="1"/>
    <col min="12304" max="12304" width="21" style="152" customWidth="1"/>
    <col min="12305" max="12305" width="1.5703125" style="152" customWidth="1"/>
    <col min="12306" max="12306" width="21" style="152" customWidth="1"/>
    <col min="12307" max="12307" width="2" style="152" customWidth="1"/>
    <col min="12308" max="12308" width="21" style="152" customWidth="1"/>
    <col min="12309" max="12309" width="2" style="152" customWidth="1"/>
    <col min="12310" max="12310" width="21" style="152" customWidth="1"/>
    <col min="12311" max="12311" width="2" style="152" customWidth="1"/>
    <col min="12312" max="12313" width="0" style="152" hidden="1" customWidth="1"/>
    <col min="12314" max="12314" width="21" style="152" customWidth="1"/>
    <col min="12315" max="12315" width="5" style="152" customWidth="1"/>
    <col min="12316" max="12316" width="2" style="152" customWidth="1"/>
    <col min="12317" max="12317" width="15.140625" style="152" bestFit="1" customWidth="1"/>
    <col min="12318" max="12544" width="12.42578125" style="152"/>
    <col min="12545" max="12545" width="55.85546875" style="152" customWidth="1"/>
    <col min="12546" max="12546" width="2.28515625" style="152" customWidth="1"/>
    <col min="12547" max="12547" width="20.42578125" style="152" customWidth="1"/>
    <col min="12548" max="12548" width="1.140625" style="152" customWidth="1"/>
    <col min="12549" max="12549" width="20.28515625" style="152" customWidth="1"/>
    <col min="12550" max="12550" width="2.28515625" style="152" customWidth="1"/>
    <col min="12551" max="12551" width="20.42578125" style="152" customWidth="1"/>
    <col min="12552" max="12552" width="1.28515625" style="152" customWidth="1"/>
    <col min="12553" max="12553" width="20.28515625" style="152" customWidth="1"/>
    <col min="12554" max="12554" width="1.28515625" style="152" customWidth="1"/>
    <col min="12555" max="12555" width="20.28515625" style="152" customWidth="1"/>
    <col min="12556" max="12556" width="0" style="152" hidden="1" customWidth="1"/>
    <col min="12557" max="12557" width="2.140625" style="152" customWidth="1"/>
    <col min="12558" max="12558" width="21" style="152" customWidth="1"/>
    <col min="12559" max="12559" width="1.140625" style="152" customWidth="1"/>
    <col min="12560" max="12560" width="21" style="152" customWidth="1"/>
    <col min="12561" max="12561" width="1.5703125" style="152" customWidth="1"/>
    <col min="12562" max="12562" width="21" style="152" customWidth="1"/>
    <col min="12563" max="12563" width="2" style="152" customWidth="1"/>
    <col min="12564" max="12564" width="21" style="152" customWidth="1"/>
    <col min="12565" max="12565" width="2" style="152" customWidth="1"/>
    <col min="12566" max="12566" width="21" style="152" customWidth="1"/>
    <col min="12567" max="12567" width="2" style="152" customWidth="1"/>
    <col min="12568" max="12569" width="0" style="152" hidden="1" customWidth="1"/>
    <col min="12570" max="12570" width="21" style="152" customWidth="1"/>
    <col min="12571" max="12571" width="5" style="152" customWidth="1"/>
    <col min="12572" max="12572" width="2" style="152" customWidth="1"/>
    <col min="12573" max="12573" width="15.140625" style="152" bestFit="1" customWidth="1"/>
    <col min="12574" max="12800" width="12.42578125" style="152"/>
    <col min="12801" max="12801" width="55.85546875" style="152" customWidth="1"/>
    <col min="12802" max="12802" width="2.28515625" style="152" customWidth="1"/>
    <col min="12803" max="12803" width="20.42578125" style="152" customWidth="1"/>
    <col min="12804" max="12804" width="1.140625" style="152" customWidth="1"/>
    <col min="12805" max="12805" width="20.28515625" style="152" customWidth="1"/>
    <col min="12806" max="12806" width="2.28515625" style="152" customWidth="1"/>
    <col min="12807" max="12807" width="20.42578125" style="152" customWidth="1"/>
    <col min="12808" max="12808" width="1.28515625" style="152" customWidth="1"/>
    <col min="12809" max="12809" width="20.28515625" style="152" customWidth="1"/>
    <col min="12810" max="12810" width="1.28515625" style="152" customWidth="1"/>
    <col min="12811" max="12811" width="20.28515625" style="152" customWidth="1"/>
    <col min="12812" max="12812" width="0" style="152" hidden="1" customWidth="1"/>
    <col min="12813" max="12813" width="2.140625" style="152" customWidth="1"/>
    <col min="12814" max="12814" width="21" style="152" customWidth="1"/>
    <col min="12815" max="12815" width="1.140625" style="152" customWidth="1"/>
    <col min="12816" max="12816" width="21" style="152" customWidth="1"/>
    <col min="12817" max="12817" width="1.5703125" style="152" customWidth="1"/>
    <col min="12818" max="12818" width="21" style="152" customWidth="1"/>
    <col min="12819" max="12819" width="2" style="152" customWidth="1"/>
    <col min="12820" max="12820" width="21" style="152" customWidth="1"/>
    <col min="12821" max="12821" width="2" style="152" customWidth="1"/>
    <col min="12822" max="12822" width="21" style="152" customWidth="1"/>
    <col min="12823" max="12823" width="2" style="152" customWidth="1"/>
    <col min="12824" max="12825" width="0" style="152" hidden="1" customWidth="1"/>
    <col min="12826" max="12826" width="21" style="152" customWidth="1"/>
    <col min="12827" max="12827" width="5" style="152" customWidth="1"/>
    <col min="12828" max="12828" width="2" style="152" customWidth="1"/>
    <col min="12829" max="12829" width="15.140625" style="152" bestFit="1" customWidth="1"/>
    <col min="12830" max="13056" width="12.42578125" style="152"/>
    <col min="13057" max="13057" width="55.85546875" style="152" customWidth="1"/>
    <col min="13058" max="13058" width="2.28515625" style="152" customWidth="1"/>
    <col min="13059" max="13059" width="20.42578125" style="152" customWidth="1"/>
    <col min="13060" max="13060" width="1.140625" style="152" customWidth="1"/>
    <col min="13061" max="13061" width="20.28515625" style="152" customWidth="1"/>
    <col min="13062" max="13062" width="2.28515625" style="152" customWidth="1"/>
    <col min="13063" max="13063" width="20.42578125" style="152" customWidth="1"/>
    <col min="13064" max="13064" width="1.28515625" style="152" customWidth="1"/>
    <col min="13065" max="13065" width="20.28515625" style="152" customWidth="1"/>
    <col min="13066" max="13066" width="1.28515625" style="152" customWidth="1"/>
    <col min="13067" max="13067" width="20.28515625" style="152" customWidth="1"/>
    <col min="13068" max="13068" width="0" style="152" hidden="1" customWidth="1"/>
    <col min="13069" max="13069" width="2.140625" style="152" customWidth="1"/>
    <col min="13070" max="13070" width="21" style="152" customWidth="1"/>
    <col min="13071" max="13071" width="1.140625" style="152" customWidth="1"/>
    <col min="13072" max="13072" width="21" style="152" customWidth="1"/>
    <col min="13073" max="13073" width="1.5703125" style="152" customWidth="1"/>
    <col min="13074" max="13074" width="21" style="152" customWidth="1"/>
    <col min="13075" max="13075" width="2" style="152" customWidth="1"/>
    <col min="13076" max="13076" width="21" style="152" customWidth="1"/>
    <col min="13077" max="13077" width="2" style="152" customWidth="1"/>
    <col min="13078" max="13078" width="21" style="152" customWidth="1"/>
    <col min="13079" max="13079" width="2" style="152" customWidth="1"/>
    <col min="13080" max="13081" width="0" style="152" hidden="1" customWidth="1"/>
    <col min="13082" max="13082" width="21" style="152" customWidth="1"/>
    <col min="13083" max="13083" width="5" style="152" customWidth="1"/>
    <col min="13084" max="13084" width="2" style="152" customWidth="1"/>
    <col min="13085" max="13085" width="15.140625" style="152" bestFit="1" customWidth="1"/>
    <col min="13086" max="13312" width="12.42578125" style="152"/>
    <col min="13313" max="13313" width="55.85546875" style="152" customWidth="1"/>
    <col min="13314" max="13314" width="2.28515625" style="152" customWidth="1"/>
    <col min="13315" max="13315" width="20.42578125" style="152" customWidth="1"/>
    <col min="13316" max="13316" width="1.140625" style="152" customWidth="1"/>
    <col min="13317" max="13317" width="20.28515625" style="152" customWidth="1"/>
    <col min="13318" max="13318" width="2.28515625" style="152" customWidth="1"/>
    <col min="13319" max="13319" width="20.42578125" style="152" customWidth="1"/>
    <col min="13320" max="13320" width="1.28515625" style="152" customWidth="1"/>
    <col min="13321" max="13321" width="20.28515625" style="152" customWidth="1"/>
    <col min="13322" max="13322" width="1.28515625" style="152" customWidth="1"/>
    <col min="13323" max="13323" width="20.28515625" style="152" customWidth="1"/>
    <col min="13324" max="13324" width="0" style="152" hidden="1" customWidth="1"/>
    <col min="13325" max="13325" width="2.140625" style="152" customWidth="1"/>
    <col min="13326" max="13326" width="21" style="152" customWidth="1"/>
    <col min="13327" max="13327" width="1.140625" style="152" customWidth="1"/>
    <col min="13328" max="13328" width="21" style="152" customWidth="1"/>
    <col min="13329" max="13329" width="1.5703125" style="152" customWidth="1"/>
    <col min="13330" max="13330" width="21" style="152" customWidth="1"/>
    <col min="13331" max="13331" width="2" style="152" customWidth="1"/>
    <col min="13332" max="13332" width="21" style="152" customWidth="1"/>
    <col min="13333" max="13333" width="2" style="152" customWidth="1"/>
    <col min="13334" max="13334" width="21" style="152" customWidth="1"/>
    <col min="13335" max="13335" width="2" style="152" customWidth="1"/>
    <col min="13336" max="13337" width="0" style="152" hidden="1" customWidth="1"/>
    <col min="13338" max="13338" width="21" style="152" customWidth="1"/>
    <col min="13339" max="13339" width="5" style="152" customWidth="1"/>
    <col min="13340" max="13340" width="2" style="152" customWidth="1"/>
    <col min="13341" max="13341" width="15.140625" style="152" bestFit="1" customWidth="1"/>
    <col min="13342" max="13568" width="12.42578125" style="152"/>
    <col min="13569" max="13569" width="55.85546875" style="152" customWidth="1"/>
    <col min="13570" max="13570" width="2.28515625" style="152" customWidth="1"/>
    <col min="13571" max="13571" width="20.42578125" style="152" customWidth="1"/>
    <col min="13572" max="13572" width="1.140625" style="152" customWidth="1"/>
    <col min="13573" max="13573" width="20.28515625" style="152" customWidth="1"/>
    <col min="13574" max="13574" width="2.28515625" style="152" customWidth="1"/>
    <col min="13575" max="13575" width="20.42578125" style="152" customWidth="1"/>
    <col min="13576" max="13576" width="1.28515625" style="152" customWidth="1"/>
    <col min="13577" max="13577" width="20.28515625" style="152" customWidth="1"/>
    <col min="13578" max="13578" width="1.28515625" style="152" customWidth="1"/>
    <col min="13579" max="13579" width="20.28515625" style="152" customWidth="1"/>
    <col min="13580" max="13580" width="0" style="152" hidden="1" customWidth="1"/>
    <col min="13581" max="13581" width="2.140625" style="152" customWidth="1"/>
    <col min="13582" max="13582" width="21" style="152" customWidth="1"/>
    <col min="13583" max="13583" width="1.140625" style="152" customWidth="1"/>
    <col min="13584" max="13584" width="21" style="152" customWidth="1"/>
    <col min="13585" max="13585" width="1.5703125" style="152" customWidth="1"/>
    <col min="13586" max="13586" width="21" style="152" customWidth="1"/>
    <col min="13587" max="13587" width="2" style="152" customWidth="1"/>
    <col min="13588" max="13588" width="21" style="152" customWidth="1"/>
    <col min="13589" max="13589" width="2" style="152" customWidth="1"/>
    <col min="13590" max="13590" width="21" style="152" customWidth="1"/>
    <col min="13591" max="13591" width="2" style="152" customWidth="1"/>
    <col min="13592" max="13593" width="0" style="152" hidden="1" customWidth="1"/>
    <col min="13594" max="13594" width="21" style="152" customWidth="1"/>
    <col min="13595" max="13595" width="5" style="152" customWidth="1"/>
    <col min="13596" max="13596" width="2" style="152" customWidth="1"/>
    <col min="13597" max="13597" width="15.140625" style="152" bestFit="1" customWidth="1"/>
    <col min="13598" max="13824" width="12.42578125" style="152"/>
    <col min="13825" max="13825" width="55.85546875" style="152" customWidth="1"/>
    <col min="13826" max="13826" width="2.28515625" style="152" customWidth="1"/>
    <col min="13827" max="13827" width="20.42578125" style="152" customWidth="1"/>
    <col min="13828" max="13828" width="1.140625" style="152" customWidth="1"/>
    <col min="13829" max="13829" width="20.28515625" style="152" customWidth="1"/>
    <col min="13830" max="13830" width="2.28515625" style="152" customWidth="1"/>
    <col min="13831" max="13831" width="20.42578125" style="152" customWidth="1"/>
    <col min="13832" max="13832" width="1.28515625" style="152" customWidth="1"/>
    <col min="13833" max="13833" width="20.28515625" style="152" customWidth="1"/>
    <col min="13834" max="13834" width="1.28515625" style="152" customWidth="1"/>
    <col min="13835" max="13835" width="20.28515625" style="152" customWidth="1"/>
    <col min="13836" max="13836" width="0" style="152" hidden="1" customWidth="1"/>
    <col min="13837" max="13837" width="2.140625" style="152" customWidth="1"/>
    <col min="13838" max="13838" width="21" style="152" customWidth="1"/>
    <col min="13839" max="13839" width="1.140625" style="152" customWidth="1"/>
    <col min="13840" max="13840" width="21" style="152" customWidth="1"/>
    <col min="13841" max="13841" width="1.5703125" style="152" customWidth="1"/>
    <col min="13842" max="13842" width="21" style="152" customWidth="1"/>
    <col min="13843" max="13843" width="2" style="152" customWidth="1"/>
    <col min="13844" max="13844" width="21" style="152" customWidth="1"/>
    <col min="13845" max="13845" width="2" style="152" customWidth="1"/>
    <col min="13846" max="13846" width="21" style="152" customWidth="1"/>
    <col min="13847" max="13847" width="2" style="152" customWidth="1"/>
    <col min="13848" max="13849" width="0" style="152" hidden="1" customWidth="1"/>
    <col min="13850" max="13850" width="21" style="152" customWidth="1"/>
    <col min="13851" max="13851" width="5" style="152" customWidth="1"/>
    <col min="13852" max="13852" width="2" style="152" customWidth="1"/>
    <col min="13853" max="13853" width="15.140625" style="152" bestFit="1" customWidth="1"/>
    <col min="13854" max="14080" width="12.42578125" style="152"/>
    <col min="14081" max="14081" width="55.85546875" style="152" customWidth="1"/>
    <col min="14082" max="14082" width="2.28515625" style="152" customWidth="1"/>
    <col min="14083" max="14083" width="20.42578125" style="152" customWidth="1"/>
    <col min="14084" max="14084" width="1.140625" style="152" customWidth="1"/>
    <col min="14085" max="14085" width="20.28515625" style="152" customWidth="1"/>
    <col min="14086" max="14086" width="2.28515625" style="152" customWidth="1"/>
    <col min="14087" max="14087" width="20.42578125" style="152" customWidth="1"/>
    <col min="14088" max="14088" width="1.28515625" style="152" customWidth="1"/>
    <col min="14089" max="14089" width="20.28515625" style="152" customWidth="1"/>
    <col min="14090" max="14090" width="1.28515625" style="152" customWidth="1"/>
    <col min="14091" max="14091" width="20.28515625" style="152" customWidth="1"/>
    <col min="14092" max="14092" width="0" style="152" hidden="1" customWidth="1"/>
    <col min="14093" max="14093" width="2.140625" style="152" customWidth="1"/>
    <col min="14094" max="14094" width="21" style="152" customWidth="1"/>
    <col min="14095" max="14095" width="1.140625" style="152" customWidth="1"/>
    <col min="14096" max="14096" width="21" style="152" customWidth="1"/>
    <col min="14097" max="14097" width="1.5703125" style="152" customWidth="1"/>
    <col min="14098" max="14098" width="21" style="152" customWidth="1"/>
    <col min="14099" max="14099" width="2" style="152" customWidth="1"/>
    <col min="14100" max="14100" width="21" style="152" customWidth="1"/>
    <col min="14101" max="14101" width="2" style="152" customWidth="1"/>
    <col min="14102" max="14102" width="21" style="152" customWidth="1"/>
    <col min="14103" max="14103" width="2" style="152" customWidth="1"/>
    <col min="14104" max="14105" width="0" style="152" hidden="1" customWidth="1"/>
    <col min="14106" max="14106" width="21" style="152" customWidth="1"/>
    <col min="14107" max="14107" width="5" style="152" customWidth="1"/>
    <col min="14108" max="14108" width="2" style="152" customWidth="1"/>
    <col min="14109" max="14109" width="15.140625" style="152" bestFit="1" customWidth="1"/>
    <col min="14110" max="14336" width="12.42578125" style="152"/>
    <col min="14337" max="14337" width="55.85546875" style="152" customWidth="1"/>
    <col min="14338" max="14338" width="2.28515625" style="152" customWidth="1"/>
    <col min="14339" max="14339" width="20.42578125" style="152" customWidth="1"/>
    <col min="14340" max="14340" width="1.140625" style="152" customWidth="1"/>
    <col min="14341" max="14341" width="20.28515625" style="152" customWidth="1"/>
    <col min="14342" max="14342" width="2.28515625" style="152" customWidth="1"/>
    <col min="14343" max="14343" width="20.42578125" style="152" customWidth="1"/>
    <col min="14344" max="14344" width="1.28515625" style="152" customWidth="1"/>
    <col min="14345" max="14345" width="20.28515625" style="152" customWidth="1"/>
    <col min="14346" max="14346" width="1.28515625" style="152" customWidth="1"/>
    <col min="14347" max="14347" width="20.28515625" style="152" customWidth="1"/>
    <col min="14348" max="14348" width="0" style="152" hidden="1" customWidth="1"/>
    <col min="14349" max="14349" width="2.140625" style="152" customWidth="1"/>
    <col min="14350" max="14350" width="21" style="152" customWidth="1"/>
    <col min="14351" max="14351" width="1.140625" style="152" customWidth="1"/>
    <col min="14352" max="14352" width="21" style="152" customWidth="1"/>
    <col min="14353" max="14353" width="1.5703125" style="152" customWidth="1"/>
    <col min="14354" max="14354" width="21" style="152" customWidth="1"/>
    <col min="14355" max="14355" width="2" style="152" customWidth="1"/>
    <col min="14356" max="14356" width="21" style="152" customWidth="1"/>
    <col min="14357" max="14357" width="2" style="152" customWidth="1"/>
    <col min="14358" max="14358" width="21" style="152" customWidth="1"/>
    <col min="14359" max="14359" width="2" style="152" customWidth="1"/>
    <col min="14360" max="14361" width="0" style="152" hidden="1" customWidth="1"/>
    <col min="14362" max="14362" width="21" style="152" customWidth="1"/>
    <col min="14363" max="14363" width="5" style="152" customWidth="1"/>
    <col min="14364" max="14364" width="2" style="152" customWidth="1"/>
    <col min="14365" max="14365" width="15.140625" style="152" bestFit="1" customWidth="1"/>
    <col min="14366" max="14592" width="12.42578125" style="152"/>
    <col min="14593" max="14593" width="55.85546875" style="152" customWidth="1"/>
    <col min="14594" max="14594" width="2.28515625" style="152" customWidth="1"/>
    <col min="14595" max="14595" width="20.42578125" style="152" customWidth="1"/>
    <col min="14596" max="14596" width="1.140625" style="152" customWidth="1"/>
    <col min="14597" max="14597" width="20.28515625" style="152" customWidth="1"/>
    <col min="14598" max="14598" width="2.28515625" style="152" customWidth="1"/>
    <col min="14599" max="14599" width="20.42578125" style="152" customWidth="1"/>
    <col min="14600" max="14600" width="1.28515625" style="152" customWidth="1"/>
    <col min="14601" max="14601" width="20.28515625" style="152" customWidth="1"/>
    <col min="14602" max="14602" width="1.28515625" style="152" customWidth="1"/>
    <col min="14603" max="14603" width="20.28515625" style="152" customWidth="1"/>
    <col min="14604" max="14604" width="0" style="152" hidden="1" customWidth="1"/>
    <col min="14605" max="14605" width="2.140625" style="152" customWidth="1"/>
    <col min="14606" max="14606" width="21" style="152" customWidth="1"/>
    <col min="14607" max="14607" width="1.140625" style="152" customWidth="1"/>
    <col min="14608" max="14608" width="21" style="152" customWidth="1"/>
    <col min="14609" max="14609" width="1.5703125" style="152" customWidth="1"/>
    <col min="14610" max="14610" width="21" style="152" customWidth="1"/>
    <col min="14611" max="14611" width="2" style="152" customWidth="1"/>
    <col min="14612" max="14612" width="21" style="152" customWidth="1"/>
    <col min="14613" max="14613" width="2" style="152" customWidth="1"/>
    <col min="14614" max="14614" width="21" style="152" customWidth="1"/>
    <col min="14615" max="14615" width="2" style="152" customWidth="1"/>
    <col min="14616" max="14617" width="0" style="152" hidden="1" customWidth="1"/>
    <col min="14618" max="14618" width="21" style="152" customWidth="1"/>
    <col min="14619" max="14619" width="5" style="152" customWidth="1"/>
    <col min="14620" max="14620" width="2" style="152" customWidth="1"/>
    <col min="14621" max="14621" width="15.140625" style="152" bestFit="1" customWidth="1"/>
    <col min="14622" max="14848" width="12.42578125" style="152"/>
    <col min="14849" max="14849" width="55.85546875" style="152" customWidth="1"/>
    <col min="14850" max="14850" width="2.28515625" style="152" customWidth="1"/>
    <col min="14851" max="14851" width="20.42578125" style="152" customWidth="1"/>
    <col min="14852" max="14852" width="1.140625" style="152" customWidth="1"/>
    <col min="14853" max="14853" width="20.28515625" style="152" customWidth="1"/>
    <col min="14854" max="14854" width="2.28515625" style="152" customWidth="1"/>
    <col min="14855" max="14855" width="20.42578125" style="152" customWidth="1"/>
    <col min="14856" max="14856" width="1.28515625" style="152" customWidth="1"/>
    <col min="14857" max="14857" width="20.28515625" style="152" customWidth="1"/>
    <col min="14858" max="14858" width="1.28515625" style="152" customWidth="1"/>
    <col min="14859" max="14859" width="20.28515625" style="152" customWidth="1"/>
    <col min="14860" max="14860" width="0" style="152" hidden="1" customWidth="1"/>
    <col min="14861" max="14861" width="2.140625" style="152" customWidth="1"/>
    <col min="14862" max="14862" width="21" style="152" customWidth="1"/>
    <col min="14863" max="14863" width="1.140625" style="152" customWidth="1"/>
    <col min="14864" max="14864" width="21" style="152" customWidth="1"/>
    <col min="14865" max="14865" width="1.5703125" style="152" customWidth="1"/>
    <col min="14866" max="14866" width="21" style="152" customWidth="1"/>
    <col min="14867" max="14867" width="2" style="152" customWidth="1"/>
    <col min="14868" max="14868" width="21" style="152" customWidth="1"/>
    <col min="14869" max="14869" width="2" style="152" customWidth="1"/>
    <col min="14870" max="14870" width="21" style="152" customWidth="1"/>
    <col min="14871" max="14871" width="2" style="152" customWidth="1"/>
    <col min="14872" max="14873" width="0" style="152" hidden="1" customWidth="1"/>
    <col min="14874" max="14874" width="21" style="152" customWidth="1"/>
    <col min="14875" max="14875" width="5" style="152" customWidth="1"/>
    <col min="14876" max="14876" width="2" style="152" customWidth="1"/>
    <col min="14877" max="14877" width="15.140625" style="152" bestFit="1" customWidth="1"/>
    <col min="14878" max="15104" width="12.42578125" style="152"/>
    <col min="15105" max="15105" width="55.85546875" style="152" customWidth="1"/>
    <col min="15106" max="15106" width="2.28515625" style="152" customWidth="1"/>
    <col min="15107" max="15107" width="20.42578125" style="152" customWidth="1"/>
    <col min="15108" max="15108" width="1.140625" style="152" customWidth="1"/>
    <col min="15109" max="15109" width="20.28515625" style="152" customWidth="1"/>
    <col min="15110" max="15110" width="2.28515625" style="152" customWidth="1"/>
    <col min="15111" max="15111" width="20.42578125" style="152" customWidth="1"/>
    <col min="15112" max="15112" width="1.28515625" style="152" customWidth="1"/>
    <col min="15113" max="15113" width="20.28515625" style="152" customWidth="1"/>
    <col min="15114" max="15114" width="1.28515625" style="152" customWidth="1"/>
    <col min="15115" max="15115" width="20.28515625" style="152" customWidth="1"/>
    <col min="15116" max="15116" width="0" style="152" hidden="1" customWidth="1"/>
    <col min="15117" max="15117" width="2.140625" style="152" customWidth="1"/>
    <col min="15118" max="15118" width="21" style="152" customWidth="1"/>
    <col min="15119" max="15119" width="1.140625" style="152" customWidth="1"/>
    <col min="15120" max="15120" width="21" style="152" customWidth="1"/>
    <col min="15121" max="15121" width="1.5703125" style="152" customWidth="1"/>
    <col min="15122" max="15122" width="21" style="152" customWidth="1"/>
    <col min="15123" max="15123" width="2" style="152" customWidth="1"/>
    <col min="15124" max="15124" width="21" style="152" customWidth="1"/>
    <col min="15125" max="15125" width="2" style="152" customWidth="1"/>
    <col min="15126" max="15126" width="21" style="152" customWidth="1"/>
    <col min="15127" max="15127" width="2" style="152" customWidth="1"/>
    <col min="15128" max="15129" width="0" style="152" hidden="1" customWidth="1"/>
    <col min="15130" max="15130" width="21" style="152" customWidth="1"/>
    <col min="15131" max="15131" width="5" style="152" customWidth="1"/>
    <col min="15132" max="15132" width="2" style="152" customWidth="1"/>
    <col min="15133" max="15133" width="15.140625" style="152" bestFit="1" customWidth="1"/>
    <col min="15134" max="15360" width="12.42578125" style="152"/>
    <col min="15361" max="15361" width="55.85546875" style="152" customWidth="1"/>
    <col min="15362" max="15362" width="2.28515625" style="152" customWidth="1"/>
    <col min="15363" max="15363" width="20.42578125" style="152" customWidth="1"/>
    <col min="15364" max="15364" width="1.140625" style="152" customWidth="1"/>
    <col min="15365" max="15365" width="20.28515625" style="152" customWidth="1"/>
    <col min="15366" max="15366" width="2.28515625" style="152" customWidth="1"/>
    <col min="15367" max="15367" width="20.42578125" style="152" customWidth="1"/>
    <col min="15368" max="15368" width="1.28515625" style="152" customWidth="1"/>
    <col min="15369" max="15369" width="20.28515625" style="152" customWidth="1"/>
    <col min="15370" max="15370" width="1.28515625" style="152" customWidth="1"/>
    <col min="15371" max="15371" width="20.28515625" style="152" customWidth="1"/>
    <col min="15372" max="15372" width="0" style="152" hidden="1" customWidth="1"/>
    <col min="15373" max="15373" width="2.140625" style="152" customWidth="1"/>
    <col min="15374" max="15374" width="21" style="152" customWidth="1"/>
    <col min="15375" max="15375" width="1.140625" style="152" customWidth="1"/>
    <col min="15376" max="15376" width="21" style="152" customWidth="1"/>
    <col min="15377" max="15377" width="1.5703125" style="152" customWidth="1"/>
    <col min="15378" max="15378" width="21" style="152" customWidth="1"/>
    <col min="15379" max="15379" width="2" style="152" customWidth="1"/>
    <col min="15380" max="15380" width="21" style="152" customWidth="1"/>
    <col min="15381" max="15381" width="2" style="152" customWidth="1"/>
    <col min="15382" max="15382" width="21" style="152" customWidth="1"/>
    <col min="15383" max="15383" width="2" style="152" customWidth="1"/>
    <col min="15384" max="15385" width="0" style="152" hidden="1" customWidth="1"/>
    <col min="15386" max="15386" width="21" style="152" customWidth="1"/>
    <col min="15387" max="15387" width="5" style="152" customWidth="1"/>
    <col min="15388" max="15388" width="2" style="152" customWidth="1"/>
    <col min="15389" max="15389" width="15.140625" style="152" bestFit="1" customWidth="1"/>
    <col min="15390" max="15616" width="12.42578125" style="152"/>
    <col min="15617" max="15617" width="55.85546875" style="152" customWidth="1"/>
    <col min="15618" max="15618" width="2.28515625" style="152" customWidth="1"/>
    <col min="15619" max="15619" width="20.42578125" style="152" customWidth="1"/>
    <col min="15620" max="15620" width="1.140625" style="152" customWidth="1"/>
    <col min="15621" max="15621" width="20.28515625" style="152" customWidth="1"/>
    <col min="15622" max="15622" width="2.28515625" style="152" customWidth="1"/>
    <col min="15623" max="15623" width="20.42578125" style="152" customWidth="1"/>
    <col min="15624" max="15624" width="1.28515625" style="152" customWidth="1"/>
    <col min="15625" max="15625" width="20.28515625" style="152" customWidth="1"/>
    <col min="15626" max="15626" width="1.28515625" style="152" customWidth="1"/>
    <col min="15627" max="15627" width="20.28515625" style="152" customWidth="1"/>
    <col min="15628" max="15628" width="0" style="152" hidden="1" customWidth="1"/>
    <col min="15629" max="15629" width="2.140625" style="152" customWidth="1"/>
    <col min="15630" max="15630" width="21" style="152" customWidth="1"/>
    <col min="15631" max="15631" width="1.140625" style="152" customWidth="1"/>
    <col min="15632" max="15632" width="21" style="152" customWidth="1"/>
    <col min="15633" max="15633" width="1.5703125" style="152" customWidth="1"/>
    <col min="15634" max="15634" width="21" style="152" customWidth="1"/>
    <col min="15635" max="15635" width="2" style="152" customWidth="1"/>
    <col min="15636" max="15636" width="21" style="152" customWidth="1"/>
    <col min="15637" max="15637" width="2" style="152" customWidth="1"/>
    <col min="15638" max="15638" width="21" style="152" customWidth="1"/>
    <col min="15639" max="15639" width="2" style="152" customWidth="1"/>
    <col min="15640" max="15641" width="0" style="152" hidden="1" customWidth="1"/>
    <col min="15642" max="15642" width="21" style="152" customWidth="1"/>
    <col min="15643" max="15643" width="5" style="152" customWidth="1"/>
    <col min="15644" max="15644" width="2" style="152" customWidth="1"/>
    <col min="15645" max="15645" width="15.140625" style="152" bestFit="1" customWidth="1"/>
    <col min="15646" max="15872" width="12.42578125" style="152"/>
    <col min="15873" max="15873" width="55.85546875" style="152" customWidth="1"/>
    <col min="15874" max="15874" width="2.28515625" style="152" customWidth="1"/>
    <col min="15875" max="15875" width="20.42578125" style="152" customWidth="1"/>
    <col min="15876" max="15876" width="1.140625" style="152" customWidth="1"/>
    <col min="15877" max="15877" width="20.28515625" style="152" customWidth="1"/>
    <col min="15878" max="15878" width="2.28515625" style="152" customWidth="1"/>
    <col min="15879" max="15879" width="20.42578125" style="152" customWidth="1"/>
    <col min="15880" max="15880" width="1.28515625" style="152" customWidth="1"/>
    <col min="15881" max="15881" width="20.28515625" style="152" customWidth="1"/>
    <col min="15882" max="15882" width="1.28515625" style="152" customWidth="1"/>
    <col min="15883" max="15883" width="20.28515625" style="152" customWidth="1"/>
    <col min="15884" max="15884" width="0" style="152" hidden="1" customWidth="1"/>
    <col min="15885" max="15885" width="2.140625" style="152" customWidth="1"/>
    <col min="15886" max="15886" width="21" style="152" customWidth="1"/>
    <col min="15887" max="15887" width="1.140625" style="152" customWidth="1"/>
    <col min="15888" max="15888" width="21" style="152" customWidth="1"/>
    <col min="15889" max="15889" width="1.5703125" style="152" customWidth="1"/>
    <col min="15890" max="15890" width="21" style="152" customWidth="1"/>
    <col min="15891" max="15891" width="2" style="152" customWidth="1"/>
    <col min="15892" max="15892" width="21" style="152" customWidth="1"/>
    <col min="15893" max="15893" width="2" style="152" customWidth="1"/>
    <col min="15894" max="15894" width="21" style="152" customWidth="1"/>
    <col min="15895" max="15895" width="2" style="152" customWidth="1"/>
    <col min="15896" max="15897" width="0" style="152" hidden="1" customWidth="1"/>
    <col min="15898" max="15898" width="21" style="152" customWidth="1"/>
    <col min="15899" max="15899" width="5" style="152" customWidth="1"/>
    <col min="15900" max="15900" width="2" style="152" customWidth="1"/>
    <col min="15901" max="15901" width="15.140625" style="152" bestFit="1" customWidth="1"/>
    <col min="15902" max="16128" width="12.42578125" style="152"/>
    <col min="16129" max="16129" width="55.85546875" style="152" customWidth="1"/>
    <col min="16130" max="16130" width="2.28515625" style="152" customWidth="1"/>
    <col min="16131" max="16131" width="20.42578125" style="152" customWidth="1"/>
    <col min="16132" max="16132" width="1.140625" style="152" customWidth="1"/>
    <col min="16133" max="16133" width="20.28515625" style="152" customWidth="1"/>
    <col min="16134" max="16134" width="2.28515625" style="152" customWidth="1"/>
    <col min="16135" max="16135" width="20.42578125" style="152" customWidth="1"/>
    <col min="16136" max="16136" width="1.28515625" style="152" customWidth="1"/>
    <col min="16137" max="16137" width="20.28515625" style="152" customWidth="1"/>
    <col min="16138" max="16138" width="1.28515625" style="152" customWidth="1"/>
    <col min="16139" max="16139" width="20.28515625" style="152" customWidth="1"/>
    <col min="16140" max="16140" width="0" style="152" hidden="1" customWidth="1"/>
    <col min="16141" max="16141" width="2.140625" style="152" customWidth="1"/>
    <col min="16142" max="16142" width="21" style="152" customWidth="1"/>
    <col min="16143" max="16143" width="1.140625" style="152" customWidth="1"/>
    <col min="16144" max="16144" width="21" style="152" customWidth="1"/>
    <col min="16145" max="16145" width="1.5703125" style="152" customWidth="1"/>
    <col min="16146" max="16146" width="21" style="152" customWidth="1"/>
    <col min="16147" max="16147" width="2" style="152" customWidth="1"/>
    <col min="16148" max="16148" width="21" style="152" customWidth="1"/>
    <col min="16149" max="16149" width="2" style="152" customWidth="1"/>
    <col min="16150" max="16150" width="21" style="152" customWidth="1"/>
    <col min="16151" max="16151" width="2" style="152" customWidth="1"/>
    <col min="16152" max="16153" width="0" style="152" hidden="1" customWidth="1"/>
    <col min="16154" max="16154" width="21" style="152" customWidth="1"/>
    <col min="16155" max="16155" width="5" style="152" customWidth="1"/>
    <col min="16156" max="16156" width="2" style="152" customWidth="1"/>
    <col min="16157" max="16157" width="15.140625" style="152" bestFit="1" customWidth="1"/>
    <col min="16158" max="16384" width="12.42578125" style="152"/>
  </cols>
  <sheetData>
    <row r="1" spans="1:256" ht="15.75" customHeight="1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9"/>
      <c r="AB1" s="150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6.5" customHeight="1">
      <c r="A2" s="153"/>
      <c r="B2" s="154"/>
      <c r="C2" s="223" t="s">
        <v>0</v>
      </c>
      <c r="D2" s="224"/>
      <c r="E2" s="224"/>
      <c r="F2" s="224"/>
      <c r="G2" s="224"/>
      <c r="H2" s="224"/>
      <c r="I2" s="225"/>
      <c r="J2" s="154"/>
      <c r="K2" s="154"/>
      <c r="L2" s="154"/>
      <c r="M2" s="154"/>
      <c r="N2" s="154"/>
      <c r="O2" s="154"/>
      <c r="P2" s="155"/>
      <c r="Q2" s="155"/>
      <c r="R2" s="156"/>
      <c r="S2" s="156"/>
      <c r="T2" s="156"/>
      <c r="U2" s="156"/>
      <c r="V2" s="156"/>
      <c r="W2" s="156"/>
      <c r="X2" s="157"/>
      <c r="Y2" s="157"/>
      <c r="Z2" s="157"/>
      <c r="AA2" s="158"/>
      <c r="AB2" s="150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6.5" customHeight="1">
      <c r="A3" s="153"/>
      <c r="B3" s="155"/>
      <c r="C3" s="226" t="s">
        <v>202</v>
      </c>
      <c r="D3" s="227"/>
      <c r="E3" s="227"/>
      <c r="F3" s="227"/>
      <c r="G3" s="227"/>
      <c r="H3" s="227"/>
      <c r="I3" s="228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8"/>
      <c r="AB3" s="150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16.5" customHeight="1">
      <c r="A4" s="153"/>
      <c r="B4" s="154"/>
      <c r="C4" s="229" t="s">
        <v>203</v>
      </c>
      <c r="D4" s="230"/>
      <c r="E4" s="230"/>
      <c r="F4" s="230"/>
      <c r="G4" s="230"/>
      <c r="H4" s="230"/>
      <c r="I4" s="231"/>
      <c r="J4" s="154"/>
      <c r="K4" s="154"/>
      <c r="L4" s="154"/>
      <c r="M4" s="154"/>
      <c r="N4" s="154"/>
      <c r="O4" s="154"/>
      <c r="P4" s="155"/>
      <c r="Q4" s="155"/>
      <c r="R4" s="155"/>
      <c r="S4" s="155"/>
      <c r="T4" s="155"/>
      <c r="U4" s="155"/>
      <c r="V4" s="155"/>
      <c r="W4" s="155"/>
      <c r="X4" s="159"/>
      <c r="Y4" s="155"/>
      <c r="Z4" s="155"/>
      <c r="AA4" s="158"/>
      <c r="AB4" s="150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6.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2"/>
      <c r="AB5" s="150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ht="16.5" customHeight="1">
      <c r="A6" s="163"/>
      <c r="B6" s="164"/>
      <c r="C6" s="164"/>
      <c r="D6" s="164"/>
      <c r="E6" s="164"/>
      <c r="F6" s="164"/>
      <c r="G6" s="164"/>
      <c r="H6" s="164"/>
      <c r="I6" s="164"/>
      <c r="J6" s="165"/>
      <c r="K6" s="164"/>
      <c r="L6" s="165"/>
      <c r="M6" s="165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6"/>
      <c r="AB6" s="150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51"/>
      <c r="IU6" s="151"/>
      <c r="IV6" s="151"/>
    </row>
    <row r="7" spans="1:256" ht="15.75" customHeight="1">
      <c r="A7" s="167"/>
      <c r="B7" s="168"/>
      <c r="C7" s="169" t="s">
        <v>204</v>
      </c>
      <c r="D7" s="170"/>
      <c r="E7" s="171" t="s">
        <v>205</v>
      </c>
      <c r="F7" s="170"/>
      <c r="G7" s="172" t="s">
        <v>206</v>
      </c>
      <c r="H7" s="170"/>
      <c r="I7" s="171" t="s">
        <v>207</v>
      </c>
      <c r="J7" s="170"/>
      <c r="K7" s="173" t="s">
        <v>207</v>
      </c>
      <c r="L7" s="174"/>
      <c r="M7" s="174"/>
      <c r="N7" s="173"/>
      <c r="O7" s="175"/>
      <c r="P7" s="171"/>
      <c r="Q7" s="170"/>
      <c r="R7" s="171" t="s">
        <v>208</v>
      </c>
      <c r="S7" s="170"/>
      <c r="T7" s="171" t="s">
        <v>209</v>
      </c>
      <c r="U7" s="176"/>
      <c r="V7" s="177" t="s">
        <v>210</v>
      </c>
      <c r="W7" s="175"/>
      <c r="X7" s="171" t="s">
        <v>211</v>
      </c>
      <c r="Y7" s="170"/>
      <c r="Z7" s="177" t="s">
        <v>5</v>
      </c>
      <c r="AA7" s="178"/>
      <c r="AB7" s="150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51"/>
      <c r="IU7" s="151"/>
      <c r="IV7" s="151"/>
    </row>
    <row r="8" spans="1:256" ht="15.75" customHeight="1">
      <c r="A8" s="167"/>
      <c r="B8" s="168"/>
      <c r="C8" s="179" t="s">
        <v>212</v>
      </c>
      <c r="D8" s="170"/>
      <c r="E8" s="170" t="s">
        <v>8</v>
      </c>
      <c r="F8" s="170"/>
      <c r="G8" s="180" t="s">
        <v>213</v>
      </c>
      <c r="H8" s="170"/>
      <c r="I8" s="170" t="s">
        <v>214</v>
      </c>
      <c r="J8" s="170"/>
      <c r="K8" s="181" t="s">
        <v>215</v>
      </c>
      <c r="L8" s="174"/>
      <c r="M8" s="174"/>
      <c r="N8" s="181" t="s">
        <v>216</v>
      </c>
      <c r="O8" s="175"/>
      <c r="P8" s="170" t="s">
        <v>217</v>
      </c>
      <c r="Q8" s="170"/>
      <c r="R8" s="170" t="s">
        <v>218</v>
      </c>
      <c r="S8" s="170"/>
      <c r="T8" s="170" t="s">
        <v>219</v>
      </c>
      <c r="U8" s="170"/>
      <c r="V8" s="182" t="s">
        <v>220</v>
      </c>
      <c r="W8" s="175"/>
      <c r="X8" s="170" t="s">
        <v>221</v>
      </c>
      <c r="Y8" s="170"/>
      <c r="Z8" s="179" t="s">
        <v>222</v>
      </c>
      <c r="AA8" s="178"/>
      <c r="AB8" s="150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51"/>
      <c r="IU8" s="151"/>
      <c r="IV8" s="151"/>
    </row>
    <row r="9" spans="1:256" ht="16.5" customHeight="1">
      <c r="A9" s="183"/>
      <c r="B9" s="168"/>
      <c r="C9" s="184"/>
      <c r="D9" s="168"/>
      <c r="E9" s="184"/>
      <c r="F9" s="168"/>
      <c r="G9" s="168"/>
      <c r="H9" s="168"/>
      <c r="I9" s="184"/>
      <c r="J9" s="185"/>
      <c r="K9" s="184"/>
      <c r="L9" s="174"/>
      <c r="M9" s="174"/>
      <c r="N9" s="184"/>
      <c r="O9" s="168"/>
      <c r="P9" s="184"/>
      <c r="Q9" s="168"/>
      <c r="R9" s="184"/>
      <c r="S9" s="168"/>
      <c r="T9" s="184"/>
      <c r="U9" s="168"/>
      <c r="V9" s="168"/>
      <c r="W9" s="168"/>
      <c r="X9" s="184"/>
      <c r="Y9" s="168"/>
      <c r="Z9" s="168"/>
      <c r="AA9" s="178"/>
      <c r="AB9" s="150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256" ht="16.5" customHeight="1">
      <c r="A10" s="186" t="s">
        <v>61</v>
      </c>
      <c r="B10" s="168"/>
      <c r="C10" s="168"/>
      <c r="D10" s="168"/>
      <c r="E10" s="187"/>
      <c r="F10" s="187"/>
      <c r="G10" s="168"/>
      <c r="H10" s="168"/>
      <c r="I10" s="168"/>
      <c r="J10" s="185"/>
      <c r="K10" s="168"/>
      <c r="L10" s="185"/>
      <c r="M10" s="185"/>
      <c r="N10" s="168"/>
      <c r="O10" s="168"/>
      <c r="P10" s="168"/>
      <c r="Q10" s="168"/>
      <c r="R10" s="188"/>
      <c r="S10" s="168"/>
      <c r="T10" s="168"/>
      <c r="U10" s="168"/>
      <c r="V10" s="188"/>
      <c r="W10" s="168"/>
      <c r="X10" s="188"/>
      <c r="Y10" s="188"/>
      <c r="Z10" s="168"/>
      <c r="AA10" s="178"/>
      <c r="AB10" s="150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1"/>
      <c r="IU10" s="151"/>
      <c r="IV10" s="151"/>
    </row>
    <row r="11" spans="1:256" ht="16.5" customHeight="1">
      <c r="A11" s="189" t="s">
        <v>61</v>
      </c>
      <c r="B11" s="168"/>
      <c r="C11" s="190">
        <v>2126984</v>
      </c>
      <c r="D11" s="168"/>
      <c r="E11" s="190">
        <v>7475000</v>
      </c>
      <c r="F11" s="190"/>
      <c r="G11" s="191">
        <v>0</v>
      </c>
      <c r="H11" s="190"/>
      <c r="I11" s="190">
        <v>0</v>
      </c>
      <c r="J11" s="185"/>
      <c r="K11" s="190">
        <v>-5038121</v>
      </c>
      <c r="L11" s="192"/>
      <c r="M11" s="192"/>
      <c r="N11" s="190">
        <f>2801245-75000</f>
        <v>2726245</v>
      </c>
      <c r="O11" s="190"/>
      <c r="P11" s="190">
        <v>75000</v>
      </c>
      <c r="Q11" s="190"/>
      <c r="R11" s="190">
        <v>0</v>
      </c>
      <c r="S11" s="190"/>
      <c r="T11" s="190">
        <f>SUM(N11:R11)</f>
        <v>2801245</v>
      </c>
      <c r="U11" s="190"/>
      <c r="V11" s="190">
        <f>E11++G11+I11+K11-T11</f>
        <v>-364366</v>
      </c>
      <c r="W11" s="190"/>
      <c r="X11" s="190">
        <v>0</v>
      </c>
      <c r="Y11" s="190"/>
      <c r="Z11" s="190">
        <f>SUM(C11:K11)-T11+X11</f>
        <v>1762618</v>
      </c>
      <c r="AA11" s="193"/>
      <c r="AB11" s="194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51"/>
      <c r="IU11" s="151"/>
      <c r="IV11" s="151"/>
    </row>
    <row r="12" spans="1:256" ht="15.75" customHeight="1">
      <c r="A12" s="183"/>
      <c r="B12" s="185"/>
      <c r="C12" s="196"/>
      <c r="D12" s="197"/>
      <c r="E12" s="196"/>
      <c r="F12" s="197"/>
      <c r="G12" s="197"/>
      <c r="H12" s="197"/>
      <c r="I12" s="196"/>
      <c r="J12" s="185"/>
      <c r="K12" s="196"/>
      <c r="L12" s="198"/>
      <c r="M12" s="198"/>
      <c r="N12" s="196"/>
      <c r="O12" s="197"/>
      <c r="P12" s="196"/>
      <c r="Q12" s="197"/>
      <c r="R12" s="196"/>
      <c r="S12" s="197"/>
      <c r="T12" s="196"/>
      <c r="U12" s="197"/>
      <c r="V12" s="196"/>
      <c r="W12" s="197"/>
      <c r="X12" s="196"/>
      <c r="Y12" s="197"/>
      <c r="Z12" s="196"/>
      <c r="AA12" s="178"/>
      <c r="AB12" s="150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6.5" customHeight="1">
      <c r="A13" s="199" t="s">
        <v>223</v>
      </c>
      <c r="B13" s="185"/>
      <c r="C13" s="200">
        <f>SUM(C11:C11)</f>
        <v>2126984</v>
      </c>
      <c r="D13" s="200"/>
      <c r="E13" s="200">
        <f>SUM(E11:E11)</f>
        <v>7475000</v>
      </c>
      <c r="F13" s="200"/>
      <c r="G13" s="201">
        <f>SUM(G11:G11)</f>
        <v>0</v>
      </c>
      <c r="H13" s="200"/>
      <c r="I13" s="200">
        <f>SUM(I11:I11)</f>
        <v>0</v>
      </c>
      <c r="J13" s="202"/>
      <c r="K13" s="200">
        <f>SUM(K11:K11)</f>
        <v>-5038121</v>
      </c>
      <c r="L13" s="202"/>
      <c r="M13" s="202"/>
      <c r="N13" s="203">
        <f>SUM(N11:N11)</f>
        <v>2726245</v>
      </c>
      <c r="O13" s="203"/>
      <c r="P13" s="203">
        <f>SUM(P11:P11)</f>
        <v>75000</v>
      </c>
      <c r="Q13" s="203"/>
      <c r="R13" s="203">
        <f>SUM(R11:R11)</f>
        <v>0</v>
      </c>
      <c r="S13" s="203"/>
      <c r="T13" s="203">
        <f>SUM(T11:T11)</f>
        <v>2801245</v>
      </c>
      <c r="U13" s="203"/>
      <c r="V13" s="200">
        <f>SUM(V11:V11)</f>
        <v>-364366</v>
      </c>
      <c r="W13" s="203"/>
      <c r="X13" s="200">
        <f>SUM(X11:X11)</f>
        <v>0</v>
      </c>
      <c r="Y13" s="200"/>
      <c r="Z13" s="203">
        <f>SUM(C13:K13)-T13+X13</f>
        <v>1762618</v>
      </c>
      <c r="AA13" s="178"/>
      <c r="AB13" s="150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51"/>
      <c r="IU13" s="151"/>
      <c r="IV13" s="151"/>
    </row>
    <row r="14" spans="1:256" ht="17.25" customHeight="1">
      <c r="A14" s="183"/>
      <c r="B14" s="185"/>
      <c r="C14" s="196"/>
      <c r="D14" s="197"/>
      <c r="E14" s="196"/>
      <c r="F14" s="197"/>
      <c r="G14" s="197"/>
      <c r="H14" s="197"/>
      <c r="I14" s="196"/>
      <c r="J14" s="185"/>
      <c r="K14" s="196"/>
      <c r="L14" s="198"/>
      <c r="M14" s="198"/>
      <c r="N14" s="204"/>
      <c r="O14" s="205"/>
      <c r="P14" s="204"/>
      <c r="Q14" s="205"/>
      <c r="R14" s="204"/>
      <c r="S14" s="205"/>
      <c r="T14" s="204"/>
      <c r="U14" s="205"/>
      <c r="V14" s="196"/>
      <c r="W14" s="205"/>
      <c r="X14" s="196"/>
      <c r="Y14" s="197"/>
      <c r="Z14" s="196"/>
      <c r="AA14" s="178"/>
      <c r="AB14" s="150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256" ht="16.5" customHeight="1">
      <c r="A15" s="186" t="s">
        <v>224</v>
      </c>
      <c r="B15" s="185"/>
      <c r="C15" s="197"/>
      <c r="D15" s="197"/>
      <c r="E15" s="197"/>
      <c r="F15" s="197"/>
      <c r="G15" s="197"/>
      <c r="H15" s="197"/>
      <c r="I15" s="197"/>
      <c r="J15" s="185"/>
      <c r="K15" s="197"/>
      <c r="L15" s="185"/>
      <c r="M15" s="185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78"/>
      <c r="AB15" s="150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51"/>
      <c r="IU15" s="151"/>
      <c r="IV15" s="151"/>
    </row>
    <row r="16" spans="1:256" ht="15.75">
      <c r="A16" s="206" t="s">
        <v>225</v>
      </c>
      <c r="B16" s="168"/>
      <c r="C16" s="197"/>
      <c r="D16" s="197"/>
      <c r="E16" s="197"/>
      <c r="F16" s="197"/>
      <c r="G16" s="197"/>
      <c r="H16" s="197"/>
      <c r="I16" s="197"/>
      <c r="J16" s="185"/>
      <c r="K16" s="197"/>
      <c r="L16" s="185"/>
      <c r="M16" s="185"/>
      <c r="N16" s="197"/>
      <c r="O16" s="197"/>
      <c r="P16" s="197"/>
      <c r="Q16" s="197"/>
      <c r="R16" s="197"/>
      <c r="S16" s="197"/>
      <c r="T16" s="197"/>
      <c r="U16" s="197"/>
      <c r="V16" s="205"/>
      <c r="W16" s="197"/>
      <c r="X16" s="197"/>
      <c r="Y16" s="197"/>
      <c r="Z16" s="197"/>
      <c r="AA16" s="178"/>
      <c r="AB16" s="150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</row>
    <row r="17" spans="1:256" ht="16.5" customHeight="1">
      <c r="A17" s="206" t="s">
        <v>226</v>
      </c>
      <c r="B17" s="168"/>
      <c r="C17" s="190">
        <v>329860</v>
      </c>
      <c r="D17" s="197"/>
      <c r="E17" s="190">
        <v>0</v>
      </c>
      <c r="F17" s="197"/>
      <c r="G17" s="190">
        <v>0</v>
      </c>
      <c r="H17" s="197"/>
      <c r="I17" s="190">
        <v>3976913</v>
      </c>
      <c r="J17" s="185"/>
      <c r="K17" s="190">
        <v>0</v>
      </c>
      <c r="L17" s="185"/>
      <c r="M17" s="185"/>
      <c r="N17" s="190">
        <v>0</v>
      </c>
      <c r="O17" s="197"/>
      <c r="P17" s="190">
        <v>0</v>
      </c>
      <c r="Q17" s="197"/>
      <c r="R17" s="190">
        <v>3976913</v>
      </c>
      <c r="S17" s="197"/>
      <c r="T17" s="207">
        <f>SUM(N17:R17)</f>
        <v>3976913</v>
      </c>
      <c r="U17" s="197"/>
      <c r="V17" s="207">
        <f>E17++G17+I17+K17-T17</f>
        <v>0</v>
      </c>
      <c r="W17" s="197"/>
      <c r="X17" s="190">
        <v>0</v>
      </c>
      <c r="Y17" s="197"/>
      <c r="Z17" s="190">
        <f>SUM(C17:K17)-T17+X17</f>
        <v>329860</v>
      </c>
      <c r="AA17" s="178"/>
      <c r="AB17" s="150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256" ht="16.5" customHeight="1">
      <c r="A18" s="206"/>
      <c r="B18" s="168"/>
      <c r="C18" s="190"/>
      <c r="D18" s="197"/>
      <c r="E18" s="190"/>
      <c r="F18" s="197"/>
      <c r="G18" s="190"/>
      <c r="H18" s="197"/>
      <c r="I18" s="190"/>
      <c r="J18" s="185"/>
      <c r="K18" s="190"/>
      <c r="L18" s="185"/>
      <c r="M18" s="185"/>
      <c r="N18" s="190"/>
      <c r="O18" s="197"/>
      <c r="P18" s="190"/>
      <c r="Q18" s="197"/>
      <c r="R18" s="190"/>
      <c r="S18" s="197"/>
      <c r="T18" s="207"/>
      <c r="U18" s="197"/>
      <c r="V18" s="207"/>
      <c r="W18" s="197"/>
      <c r="X18" s="190"/>
      <c r="Y18" s="197"/>
      <c r="Z18" s="190"/>
      <c r="AA18" s="178"/>
      <c r="AB18" s="150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  <c r="HW18" s="151"/>
      <c r="HX18" s="151"/>
      <c r="HY18" s="151"/>
      <c r="HZ18" s="151"/>
      <c r="IA18" s="151"/>
      <c r="IB18" s="151"/>
      <c r="IC18" s="151"/>
      <c r="ID18" s="151"/>
      <c r="IE18" s="151"/>
      <c r="IF18" s="151"/>
      <c r="IG18" s="151"/>
      <c r="IH18" s="151"/>
      <c r="II18" s="151"/>
      <c r="IJ18" s="151"/>
      <c r="IK18" s="151"/>
      <c r="IL18" s="151"/>
      <c r="IM18" s="151"/>
      <c r="IN18" s="151"/>
      <c r="IO18" s="151"/>
      <c r="IP18" s="151"/>
      <c r="IQ18" s="151"/>
      <c r="IR18" s="151"/>
      <c r="IS18" s="151"/>
      <c r="IT18" s="151"/>
      <c r="IU18" s="151"/>
      <c r="IV18" s="151"/>
    </row>
    <row r="19" spans="1:256" ht="16.5" customHeight="1">
      <c r="A19" s="206" t="s">
        <v>227</v>
      </c>
      <c r="B19" s="168"/>
      <c r="C19" s="208">
        <v>2077400</v>
      </c>
      <c r="D19" s="190"/>
      <c r="E19" s="208">
        <v>25000</v>
      </c>
      <c r="F19" s="190"/>
      <c r="G19" s="208"/>
      <c r="H19" s="190"/>
      <c r="I19" s="208">
        <v>1061208</v>
      </c>
      <c r="J19" s="192"/>
      <c r="K19" s="208">
        <v>0</v>
      </c>
      <c r="L19" s="192"/>
      <c r="M19" s="192"/>
      <c r="N19" s="208">
        <v>0</v>
      </c>
      <c r="O19" s="190"/>
      <c r="P19" s="208">
        <v>0</v>
      </c>
      <c r="Q19" s="190"/>
      <c r="R19" s="208">
        <v>0</v>
      </c>
      <c r="S19" s="190"/>
      <c r="T19" s="209">
        <f>SUM(N19:R19)</f>
        <v>0</v>
      </c>
      <c r="U19" s="190"/>
      <c r="V19" s="209">
        <f>E19++G19+I19+K19-T19</f>
        <v>1086208</v>
      </c>
      <c r="W19" s="190"/>
      <c r="X19" s="208">
        <v>0</v>
      </c>
      <c r="Y19" s="190"/>
      <c r="Z19" s="208">
        <f>SUM(C19:K19)-T19+X19</f>
        <v>3163608</v>
      </c>
      <c r="AA19" s="178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  <c r="HW19" s="151"/>
      <c r="HX19" s="151"/>
      <c r="HY19" s="151"/>
      <c r="HZ19" s="151"/>
      <c r="IA19" s="151"/>
      <c r="IB19" s="151"/>
      <c r="IC19" s="151"/>
      <c r="ID19" s="151"/>
      <c r="IE19" s="151"/>
      <c r="IF19" s="151"/>
      <c r="IG19" s="151"/>
      <c r="IH19" s="151"/>
      <c r="II19" s="151"/>
      <c r="IJ19" s="151"/>
      <c r="IK19" s="151"/>
      <c r="IL19" s="151"/>
      <c r="IM19" s="151"/>
      <c r="IN19" s="151"/>
      <c r="IO19" s="151"/>
      <c r="IP19" s="151"/>
      <c r="IQ19" s="151"/>
      <c r="IR19" s="151"/>
      <c r="IS19" s="151"/>
      <c r="IT19" s="151"/>
      <c r="IU19" s="151"/>
      <c r="IV19" s="151"/>
    </row>
    <row r="20" spans="1:256" ht="15.75" hidden="1">
      <c r="A20" s="206" t="s">
        <v>228</v>
      </c>
      <c r="B20" s="168"/>
      <c r="C20" s="197">
        <v>0</v>
      </c>
      <c r="D20" s="197"/>
      <c r="E20" s="197">
        <v>0</v>
      </c>
      <c r="F20" s="197"/>
      <c r="G20" s="197">
        <v>0</v>
      </c>
      <c r="H20" s="197"/>
      <c r="I20" s="197">
        <v>0</v>
      </c>
      <c r="J20" s="185"/>
      <c r="K20" s="197">
        <v>0</v>
      </c>
      <c r="L20" s="185"/>
      <c r="M20" s="185"/>
      <c r="N20" s="197">
        <v>0</v>
      </c>
      <c r="O20" s="197"/>
      <c r="P20" s="197">
        <v>0</v>
      </c>
      <c r="Q20" s="197"/>
      <c r="R20" s="197">
        <v>0</v>
      </c>
      <c r="S20" s="197"/>
      <c r="T20" s="205">
        <f>SUM(N20:R20)</f>
        <v>0</v>
      </c>
      <c r="U20" s="197"/>
      <c r="V20" s="205">
        <f>E20++G20+I20+K20-T20</f>
        <v>0</v>
      </c>
      <c r="W20" s="197"/>
      <c r="X20" s="197">
        <v>0</v>
      </c>
      <c r="Y20" s="197"/>
      <c r="Z20" s="197">
        <f>SUM(C20:K20)-T20+X20</f>
        <v>0</v>
      </c>
      <c r="AA20" s="178"/>
      <c r="AB20" s="150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256" ht="15.75" hidden="1">
      <c r="A21" s="206" t="s">
        <v>229</v>
      </c>
      <c r="B21" s="168"/>
      <c r="C21" s="197">
        <v>0</v>
      </c>
      <c r="D21" s="197"/>
      <c r="E21" s="197">
        <v>0</v>
      </c>
      <c r="F21" s="197"/>
      <c r="G21" s="197">
        <v>0</v>
      </c>
      <c r="H21" s="197"/>
      <c r="I21" s="197">
        <v>0</v>
      </c>
      <c r="J21" s="185"/>
      <c r="K21" s="197">
        <v>0</v>
      </c>
      <c r="L21" s="185"/>
      <c r="M21" s="185"/>
      <c r="N21" s="197">
        <v>0</v>
      </c>
      <c r="O21" s="197"/>
      <c r="P21" s="197">
        <v>0</v>
      </c>
      <c r="Q21" s="197"/>
      <c r="R21" s="197">
        <v>0</v>
      </c>
      <c r="S21" s="197"/>
      <c r="T21" s="205">
        <f>SUM(N21:R21)</f>
        <v>0</v>
      </c>
      <c r="U21" s="197"/>
      <c r="V21" s="205">
        <f>E21++G21+I21+K21-T21</f>
        <v>0</v>
      </c>
      <c r="W21" s="197"/>
      <c r="X21" s="197">
        <v>0</v>
      </c>
      <c r="Y21" s="197"/>
      <c r="Z21" s="197">
        <f>SUM(C21:K21)-T21+X21</f>
        <v>0</v>
      </c>
      <c r="AA21" s="178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  <c r="FM21" s="151"/>
      <c r="FN21" s="151"/>
      <c r="FO21" s="151"/>
      <c r="FP21" s="151"/>
      <c r="FQ21" s="151"/>
      <c r="FR21" s="151"/>
      <c r="FS21" s="151"/>
      <c r="FT21" s="151"/>
      <c r="FU21" s="151"/>
      <c r="FV21" s="151"/>
      <c r="FW21" s="151"/>
      <c r="FX21" s="151"/>
      <c r="FY21" s="151"/>
      <c r="FZ21" s="151"/>
      <c r="GA21" s="151"/>
      <c r="GB21" s="151"/>
      <c r="GC21" s="151"/>
      <c r="GD21" s="151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1"/>
      <c r="HQ21" s="151"/>
      <c r="HR21" s="151"/>
      <c r="HS21" s="151"/>
      <c r="HT21" s="151"/>
      <c r="HU21" s="151"/>
      <c r="HV21" s="151"/>
      <c r="HW21" s="151"/>
      <c r="HX21" s="151"/>
      <c r="HY21" s="151"/>
      <c r="HZ21" s="151"/>
      <c r="IA21" s="151"/>
      <c r="IB21" s="151"/>
      <c r="IC21" s="151"/>
      <c r="ID21" s="151"/>
      <c r="IE21" s="151"/>
      <c r="IF21" s="151"/>
      <c r="IG21" s="151"/>
      <c r="IH21" s="151"/>
      <c r="II21" s="151"/>
      <c r="IJ21" s="151"/>
      <c r="IK21" s="151"/>
      <c r="IL21" s="151"/>
      <c r="IM21" s="151"/>
      <c r="IN21" s="151"/>
      <c r="IO21" s="151"/>
      <c r="IP21" s="151"/>
      <c r="IQ21" s="151"/>
      <c r="IR21" s="151"/>
      <c r="IS21" s="151"/>
      <c r="IT21" s="151"/>
      <c r="IU21" s="151"/>
      <c r="IV21" s="151"/>
    </row>
    <row r="22" spans="1:256" ht="15.75" hidden="1">
      <c r="A22" s="206" t="s">
        <v>230</v>
      </c>
      <c r="B22" s="168"/>
      <c r="C22" s="208">
        <v>0</v>
      </c>
      <c r="D22" s="197"/>
      <c r="E22" s="208">
        <v>0</v>
      </c>
      <c r="F22" s="197"/>
      <c r="G22" s="208">
        <v>0</v>
      </c>
      <c r="H22" s="197"/>
      <c r="I22" s="208">
        <v>0</v>
      </c>
      <c r="J22" s="185"/>
      <c r="K22" s="208">
        <v>0</v>
      </c>
      <c r="L22" s="185"/>
      <c r="M22" s="185"/>
      <c r="N22" s="208">
        <v>0</v>
      </c>
      <c r="O22" s="197"/>
      <c r="P22" s="208">
        <v>0</v>
      </c>
      <c r="Q22" s="197"/>
      <c r="R22" s="208">
        <v>0</v>
      </c>
      <c r="S22" s="197"/>
      <c r="T22" s="209">
        <f>SUM(N22:R22)</f>
        <v>0</v>
      </c>
      <c r="U22" s="197"/>
      <c r="V22" s="209">
        <f>E22++G22+I22+K22-T22</f>
        <v>0</v>
      </c>
      <c r="W22" s="197"/>
      <c r="X22" s="208">
        <v>0</v>
      </c>
      <c r="Y22" s="197"/>
      <c r="Z22" s="208">
        <f>SUM(C22:K22)-T22+X22</f>
        <v>0</v>
      </c>
      <c r="AA22" s="178"/>
      <c r="AB22" s="150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1"/>
      <c r="FK22" s="151"/>
      <c r="FL22" s="151"/>
      <c r="FM22" s="151"/>
      <c r="FN22" s="151"/>
      <c r="FO22" s="151"/>
      <c r="FP22" s="151"/>
      <c r="FQ22" s="151"/>
      <c r="FR22" s="151"/>
      <c r="FS22" s="151"/>
      <c r="FT22" s="151"/>
      <c r="FU22" s="151"/>
      <c r="FV22" s="151"/>
      <c r="FW22" s="151"/>
      <c r="FX22" s="151"/>
      <c r="FY22" s="151"/>
      <c r="FZ22" s="151"/>
      <c r="GA22" s="151"/>
      <c r="GB22" s="151"/>
      <c r="GC22" s="151"/>
      <c r="GD22" s="151"/>
      <c r="GE22" s="151"/>
      <c r="GF22" s="151"/>
      <c r="GG22" s="151"/>
      <c r="GH22" s="151"/>
      <c r="GI22" s="151"/>
      <c r="GJ22" s="151"/>
      <c r="GK22" s="151"/>
      <c r="GL22" s="151"/>
      <c r="GM22" s="151"/>
      <c r="GN22" s="151"/>
      <c r="GO22" s="151"/>
      <c r="GP22" s="151"/>
      <c r="GQ22" s="151"/>
      <c r="GR22" s="151"/>
      <c r="GS22" s="151"/>
      <c r="GT22" s="151"/>
      <c r="GU22" s="151"/>
      <c r="GV22" s="151"/>
      <c r="GW22" s="151"/>
      <c r="GX22" s="151"/>
      <c r="GY22" s="151"/>
      <c r="GZ22" s="151"/>
      <c r="HA22" s="151"/>
      <c r="HB22" s="151"/>
      <c r="HC22" s="151"/>
      <c r="HD22" s="151"/>
      <c r="HE22" s="151"/>
      <c r="HF22" s="151"/>
      <c r="HG22" s="151"/>
      <c r="HH22" s="151"/>
      <c r="HI22" s="151"/>
      <c r="HJ22" s="151"/>
      <c r="HK22" s="151"/>
      <c r="HL22" s="151"/>
      <c r="HM22" s="151"/>
      <c r="HN22" s="151"/>
      <c r="HO22" s="151"/>
      <c r="HP22" s="151"/>
      <c r="HQ22" s="151"/>
      <c r="HR22" s="151"/>
      <c r="HS22" s="151"/>
      <c r="HT22" s="151"/>
      <c r="HU22" s="151"/>
      <c r="HV22" s="151"/>
      <c r="HW22" s="151"/>
      <c r="HX22" s="151"/>
      <c r="HY22" s="151"/>
      <c r="HZ22" s="151"/>
      <c r="IA22" s="151"/>
      <c r="IB22" s="151"/>
      <c r="IC22" s="151"/>
      <c r="ID22" s="151"/>
      <c r="IE22" s="151"/>
      <c r="IF22" s="151"/>
      <c r="IG22" s="151"/>
      <c r="IH22" s="151"/>
      <c r="II22" s="151"/>
      <c r="IJ22" s="151"/>
      <c r="IK22" s="151"/>
      <c r="IL22" s="151"/>
      <c r="IM22" s="151"/>
      <c r="IN22" s="151"/>
      <c r="IO22" s="151"/>
      <c r="IP22" s="151"/>
      <c r="IQ22" s="151"/>
      <c r="IR22" s="151"/>
      <c r="IS22" s="151"/>
      <c r="IT22" s="151"/>
      <c r="IU22" s="151"/>
      <c r="IV22" s="151"/>
    </row>
    <row r="23" spans="1:256" ht="16.5" customHeight="1">
      <c r="A23" s="206"/>
      <c r="B23" s="168"/>
      <c r="C23" s="197"/>
      <c r="D23" s="197"/>
      <c r="E23" s="197"/>
      <c r="F23" s="197"/>
      <c r="G23" s="197"/>
      <c r="H23" s="197"/>
      <c r="I23" s="197"/>
      <c r="J23" s="185"/>
      <c r="K23" s="197"/>
      <c r="L23" s="185"/>
      <c r="M23" s="185"/>
      <c r="N23" s="197"/>
      <c r="O23" s="197"/>
      <c r="P23" s="197"/>
      <c r="Q23" s="197"/>
      <c r="R23" s="197"/>
      <c r="S23" s="197"/>
      <c r="T23" s="205"/>
      <c r="U23" s="197"/>
      <c r="V23" s="205"/>
      <c r="W23" s="197"/>
      <c r="X23" s="197"/>
      <c r="Y23" s="197"/>
      <c r="Z23" s="197"/>
      <c r="AA23" s="178"/>
      <c r="AB23" s="150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  <c r="FT23" s="151"/>
      <c r="FU23" s="151"/>
      <c r="FV23" s="151"/>
      <c r="FW23" s="151"/>
      <c r="FX23" s="151"/>
      <c r="FY23" s="151"/>
      <c r="FZ23" s="151"/>
      <c r="GA23" s="151"/>
      <c r="GB23" s="151"/>
      <c r="GC23" s="151"/>
      <c r="GD23" s="151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1"/>
      <c r="HQ23" s="151"/>
      <c r="HR23" s="151"/>
      <c r="HS23" s="151"/>
      <c r="HT23" s="151"/>
      <c r="HU23" s="151"/>
      <c r="HV23" s="151"/>
      <c r="HW23" s="151"/>
      <c r="HX23" s="151"/>
      <c r="HY23" s="151"/>
      <c r="HZ23" s="151"/>
      <c r="IA23" s="151"/>
      <c r="IB23" s="151"/>
      <c r="IC23" s="151"/>
      <c r="ID23" s="151"/>
      <c r="IE23" s="151"/>
      <c r="IF23" s="151"/>
      <c r="IG23" s="151"/>
      <c r="IH23" s="151"/>
      <c r="II23" s="151"/>
      <c r="IJ23" s="151"/>
      <c r="IK23" s="151"/>
      <c r="IL23" s="151"/>
      <c r="IM23" s="151"/>
      <c r="IN23" s="151"/>
      <c r="IO23" s="151"/>
      <c r="IP23" s="151"/>
      <c r="IQ23" s="151"/>
      <c r="IR23" s="151"/>
      <c r="IS23" s="151"/>
      <c r="IT23" s="151"/>
      <c r="IU23" s="151"/>
      <c r="IV23" s="151"/>
    </row>
    <row r="24" spans="1:256" ht="16.5" customHeight="1">
      <c r="A24" s="210" t="s">
        <v>231</v>
      </c>
      <c r="B24" s="168"/>
      <c r="C24" s="200">
        <f>SUM(C17:C22)</f>
        <v>2407260</v>
      </c>
      <c r="D24" s="200"/>
      <c r="E24" s="200">
        <f>SUM(E17:E22)</f>
        <v>25000</v>
      </c>
      <c r="F24" s="200"/>
      <c r="G24" s="201">
        <f>SUM(G17:G22)</f>
        <v>0</v>
      </c>
      <c r="H24" s="200"/>
      <c r="I24" s="200">
        <f>SUM(I17:I22)</f>
        <v>5038121</v>
      </c>
      <c r="J24" s="202"/>
      <c r="K24" s="200">
        <f>SUM(K17:K22)</f>
        <v>0</v>
      </c>
      <c r="L24" s="202"/>
      <c r="M24" s="202"/>
      <c r="N24" s="200">
        <f>SUM(N17:N22)</f>
        <v>0</v>
      </c>
      <c r="O24" s="200"/>
      <c r="P24" s="200">
        <f>SUM(P17:P22)</f>
        <v>0</v>
      </c>
      <c r="Q24" s="200"/>
      <c r="R24" s="200">
        <f>SUM(R17:R22)</f>
        <v>3976913</v>
      </c>
      <c r="S24" s="200"/>
      <c r="T24" s="200">
        <f>SUM(T17:T22)</f>
        <v>3976913</v>
      </c>
      <c r="U24" s="200"/>
      <c r="V24" s="200">
        <f>SUM(V17:V22)</f>
        <v>1086208</v>
      </c>
      <c r="W24" s="200"/>
      <c r="X24" s="200">
        <f>SUM(X19:X22)</f>
        <v>0</v>
      </c>
      <c r="Y24" s="200"/>
      <c r="Z24" s="200">
        <f>SUM(Z17:Z22)</f>
        <v>3493468</v>
      </c>
      <c r="AA24" s="178"/>
      <c r="AB24" s="150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  <c r="DT24" s="151"/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1"/>
      <c r="ES24" s="151"/>
      <c r="ET24" s="151"/>
      <c r="EU24" s="151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  <c r="FF24" s="151"/>
      <c r="FG24" s="151"/>
      <c r="FH24" s="151"/>
      <c r="FI24" s="151"/>
      <c r="FJ24" s="151"/>
      <c r="FK24" s="151"/>
      <c r="FL24" s="151"/>
      <c r="FM24" s="151"/>
      <c r="FN24" s="151"/>
      <c r="FO24" s="151"/>
      <c r="FP24" s="151"/>
      <c r="FQ24" s="151"/>
      <c r="FR24" s="151"/>
      <c r="FS24" s="151"/>
      <c r="FT24" s="151"/>
      <c r="FU24" s="151"/>
      <c r="FV24" s="151"/>
      <c r="FW24" s="151"/>
      <c r="FX24" s="151"/>
      <c r="FY24" s="151"/>
      <c r="FZ24" s="151"/>
      <c r="GA24" s="151"/>
      <c r="GB24" s="151"/>
      <c r="GC24" s="151"/>
      <c r="GD24" s="151"/>
      <c r="GE24" s="151"/>
      <c r="GF24" s="151"/>
      <c r="GG24" s="151"/>
      <c r="GH24" s="151"/>
      <c r="GI24" s="151"/>
      <c r="GJ24" s="151"/>
      <c r="GK24" s="151"/>
      <c r="GL24" s="151"/>
      <c r="GM24" s="151"/>
      <c r="GN24" s="151"/>
      <c r="GO24" s="151"/>
      <c r="GP24" s="151"/>
      <c r="GQ24" s="151"/>
      <c r="GR24" s="151"/>
      <c r="GS24" s="151"/>
      <c r="GT24" s="151"/>
      <c r="GU24" s="151"/>
      <c r="GV24" s="151"/>
      <c r="GW24" s="151"/>
      <c r="GX24" s="151"/>
      <c r="GY24" s="151"/>
      <c r="GZ24" s="151"/>
      <c r="HA24" s="151"/>
      <c r="HB24" s="151"/>
      <c r="HC24" s="151"/>
      <c r="HD24" s="151"/>
      <c r="HE24" s="151"/>
      <c r="HF24" s="151"/>
      <c r="HG24" s="151"/>
      <c r="HH24" s="151"/>
      <c r="HI24" s="151"/>
      <c r="HJ24" s="151"/>
      <c r="HK24" s="151"/>
      <c r="HL24" s="151"/>
      <c r="HM24" s="151"/>
      <c r="HN24" s="151"/>
      <c r="HO24" s="151"/>
      <c r="HP24" s="151"/>
      <c r="HQ24" s="151"/>
      <c r="HR24" s="151"/>
      <c r="HS24" s="151"/>
      <c r="HT24" s="151"/>
      <c r="HU24" s="151"/>
      <c r="HV24" s="151"/>
      <c r="HW24" s="151"/>
      <c r="HX24" s="151"/>
      <c r="HY24" s="151"/>
      <c r="HZ24" s="151"/>
      <c r="IA24" s="151"/>
      <c r="IB24" s="151"/>
      <c r="IC24" s="151"/>
      <c r="ID24" s="151"/>
      <c r="IE24" s="151"/>
      <c r="IF24" s="151"/>
      <c r="IG24" s="151"/>
      <c r="IH24" s="151"/>
      <c r="II24" s="151"/>
      <c r="IJ24" s="151"/>
      <c r="IK24" s="151"/>
      <c r="IL24" s="151"/>
      <c r="IM24" s="151"/>
      <c r="IN24" s="151"/>
      <c r="IO24" s="151"/>
      <c r="IP24" s="151"/>
      <c r="IQ24" s="151"/>
      <c r="IR24" s="151"/>
      <c r="IS24" s="151"/>
      <c r="IT24" s="151"/>
      <c r="IU24" s="151"/>
      <c r="IV24" s="151"/>
    </row>
    <row r="25" spans="1:256" ht="16.5" hidden="1" customHeight="1">
      <c r="A25" s="183"/>
      <c r="B25" s="185"/>
      <c r="C25" s="196"/>
      <c r="D25" s="197"/>
      <c r="E25" s="196"/>
      <c r="F25" s="197"/>
      <c r="G25" s="197"/>
      <c r="H25" s="197"/>
      <c r="I25" s="196"/>
      <c r="J25" s="185"/>
      <c r="K25" s="196"/>
      <c r="L25" s="198"/>
      <c r="M25" s="198"/>
      <c r="N25" s="196"/>
      <c r="O25" s="197"/>
      <c r="P25" s="196"/>
      <c r="Q25" s="197"/>
      <c r="R25" s="196"/>
      <c r="S25" s="197"/>
      <c r="T25" s="196"/>
      <c r="U25" s="197"/>
      <c r="V25" s="196"/>
      <c r="W25" s="197"/>
      <c r="X25" s="196"/>
      <c r="Y25" s="197"/>
      <c r="Z25" s="196"/>
      <c r="AA25" s="178"/>
      <c r="AB25" s="150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/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51"/>
      <c r="FS25" s="151"/>
      <c r="FT25" s="151"/>
      <c r="FU25" s="151"/>
      <c r="FV25" s="151"/>
      <c r="FW25" s="151"/>
      <c r="FX25" s="151"/>
      <c r="FY25" s="151"/>
      <c r="FZ25" s="151"/>
      <c r="GA25" s="151"/>
      <c r="GB25" s="151"/>
      <c r="GC25" s="151"/>
      <c r="GD25" s="151"/>
      <c r="GE25" s="151"/>
      <c r="GF25" s="151"/>
      <c r="GG25" s="151"/>
      <c r="GH25" s="151"/>
      <c r="GI25" s="151"/>
      <c r="GJ25" s="151"/>
      <c r="GK25" s="151"/>
      <c r="GL25" s="151"/>
      <c r="GM25" s="151"/>
      <c r="GN25" s="151"/>
      <c r="GO25" s="151"/>
      <c r="GP25" s="151"/>
      <c r="GQ25" s="151"/>
      <c r="GR25" s="151"/>
      <c r="GS25" s="151"/>
      <c r="GT25" s="151"/>
      <c r="GU25" s="151"/>
      <c r="GV25" s="151"/>
      <c r="GW25" s="151"/>
      <c r="GX25" s="151"/>
      <c r="GY25" s="151"/>
      <c r="GZ25" s="151"/>
      <c r="HA25" s="151"/>
      <c r="HB25" s="151"/>
      <c r="HC25" s="151"/>
      <c r="HD25" s="151"/>
      <c r="HE25" s="151"/>
      <c r="HF25" s="151"/>
      <c r="HG25" s="151"/>
      <c r="HH25" s="151"/>
      <c r="HI25" s="151"/>
      <c r="HJ25" s="151"/>
      <c r="HK25" s="151"/>
      <c r="HL25" s="151"/>
      <c r="HM25" s="151"/>
      <c r="HN25" s="151"/>
      <c r="HO25" s="151"/>
      <c r="HP25" s="151"/>
      <c r="HQ25" s="151"/>
      <c r="HR25" s="151"/>
      <c r="HS25" s="151"/>
      <c r="HT25" s="151"/>
      <c r="HU25" s="151"/>
      <c r="HV25" s="151"/>
      <c r="HW25" s="151"/>
      <c r="HX25" s="151"/>
      <c r="HY25" s="151"/>
      <c r="HZ25" s="151"/>
      <c r="IA25" s="151"/>
      <c r="IB25" s="151"/>
      <c r="IC25" s="151"/>
      <c r="ID25" s="151"/>
      <c r="IE25" s="151"/>
      <c r="IF25" s="151"/>
      <c r="IG25" s="151"/>
      <c r="IH25" s="151"/>
      <c r="II25" s="151"/>
      <c r="IJ25" s="151"/>
      <c r="IK25" s="151"/>
      <c r="IL25" s="151"/>
      <c r="IM25" s="151"/>
      <c r="IN25" s="151"/>
      <c r="IO25" s="151"/>
      <c r="IP25" s="151"/>
      <c r="IQ25" s="151"/>
      <c r="IR25" s="151"/>
      <c r="IS25" s="151"/>
      <c r="IT25" s="151"/>
      <c r="IU25" s="151"/>
      <c r="IV25" s="151"/>
    </row>
    <row r="26" spans="1:256" ht="3.75" hidden="1" customHeight="1">
      <c r="A26" s="186" t="s">
        <v>232</v>
      </c>
      <c r="B26" s="185"/>
      <c r="C26" s="197"/>
      <c r="D26" s="197"/>
      <c r="E26" s="197"/>
      <c r="F26" s="197"/>
      <c r="G26" s="197"/>
      <c r="H26" s="197"/>
      <c r="I26" s="197"/>
      <c r="J26" s="185"/>
      <c r="K26" s="197"/>
      <c r="L26" s="198"/>
      <c r="M26" s="198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78"/>
      <c r="AB26" s="150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256" ht="12.6" hidden="1" customHeight="1">
      <c r="A27" s="206" t="s">
        <v>230</v>
      </c>
      <c r="B27" s="185"/>
      <c r="C27" s="190">
        <v>0</v>
      </c>
      <c r="D27" s="168"/>
      <c r="E27" s="190">
        <v>0</v>
      </c>
      <c r="F27" s="190"/>
      <c r="G27" s="191">
        <v>0</v>
      </c>
      <c r="H27" s="190"/>
      <c r="I27" s="190">
        <v>0</v>
      </c>
      <c r="J27" s="185"/>
      <c r="K27" s="190">
        <v>0</v>
      </c>
      <c r="L27" s="192"/>
      <c r="M27" s="192"/>
      <c r="N27" s="190">
        <v>0</v>
      </c>
      <c r="O27" s="190"/>
      <c r="P27" s="190">
        <v>0</v>
      </c>
      <c r="Q27" s="190"/>
      <c r="R27" s="190">
        <v>0</v>
      </c>
      <c r="S27" s="190"/>
      <c r="T27" s="190">
        <f>SUM(N27:R27)</f>
        <v>0</v>
      </c>
      <c r="U27" s="190"/>
      <c r="V27" s="190">
        <f>E27++G27+I27+K27-T27</f>
        <v>0</v>
      </c>
      <c r="W27" s="190"/>
      <c r="X27" s="190">
        <v>0</v>
      </c>
      <c r="Y27" s="190"/>
      <c r="Z27" s="190">
        <f>SUM(C27:K27)-T27+X27</f>
        <v>0</v>
      </c>
      <c r="AA27" s="178"/>
      <c r="AB27" s="150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  <c r="DT27" s="151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1"/>
      <c r="ES27" s="151"/>
      <c r="ET27" s="151"/>
      <c r="EU27" s="151"/>
      <c r="EV27" s="151"/>
      <c r="EW27" s="151"/>
      <c r="EX27" s="151"/>
      <c r="EY27" s="151"/>
      <c r="EZ27" s="151"/>
      <c r="FA27" s="151"/>
      <c r="FB27" s="151"/>
      <c r="FC27" s="151"/>
      <c r="FD27" s="151"/>
      <c r="FE27" s="151"/>
      <c r="FF27" s="151"/>
      <c r="FG27" s="151"/>
      <c r="FH27" s="151"/>
      <c r="FI27" s="151"/>
      <c r="FJ27" s="151"/>
      <c r="FK27" s="151"/>
      <c r="FL27" s="151"/>
      <c r="FM27" s="151"/>
      <c r="FN27" s="151"/>
      <c r="FO27" s="151"/>
      <c r="FP27" s="151"/>
      <c r="FQ27" s="151"/>
      <c r="FR27" s="151"/>
      <c r="FS27" s="151"/>
      <c r="FT27" s="151"/>
      <c r="FU27" s="151"/>
      <c r="FV27" s="151"/>
      <c r="FW27" s="151"/>
      <c r="FX27" s="151"/>
      <c r="FY27" s="151"/>
      <c r="FZ27" s="151"/>
      <c r="GA27" s="151"/>
      <c r="GB27" s="151"/>
      <c r="GC27" s="151"/>
      <c r="GD27" s="151"/>
      <c r="GE27" s="151"/>
      <c r="GF27" s="151"/>
      <c r="GG27" s="151"/>
      <c r="GH27" s="151"/>
      <c r="GI27" s="151"/>
      <c r="GJ27" s="151"/>
      <c r="GK27" s="151"/>
      <c r="GL27" s="151"/>
      <c r="GM27" s="151"/>
      <c r="GN27" s="151"/>
      <c r="GO27" s="151"/>
      <c r="GP27" s="151"/>
      <c r="GQ27" s="151"/>
      <c r="GR27" s="151"/>
      <c r="GS27" s="151"/>
      <c r="GT27" s="151"/>
      <c r="GU27" s="151"/>
      <c r="GV27" s="151"/>
      <c r="GW27" s="151"/>
      <c r="GX27" s="151"/>
      <c r="GY27" s="151"/>
      <c r="GZ27" s="151"/>
      <c r="HA27" s="151"/>
      <c r="HB27" s="151"/>
      <c r="HC27" s="151"/>
      <c r="HD27" s="151"/>
      <c r="HE27" s="151"/>
      <c r="HF27" s="151"/>
      <c r="HG27" s="151"/>
      <c r="HH27" s="151"/>
      <c r="HI27" s="151"/>
      <c r="HJ27" s="151"/>
      <c r="HK27" s="151"/>
      <c r="HL27" s="151"/>
      <c r="HM27" s="151"/>
      <c r="HN27" s="151"/>
      <c r="HO27" s="151"/>
      <c r="HP27" s="151"/>
      <c r="HQ27" s="151"/>
      <c r="HR27" s="151"/>
      <c r="HS27" s="151"/>
      <c r="HT27" s="151"/>
      <c r="HU27" s="151"/>
      <c r="HV27" s="151"/>
      <c r="HW27" s="151"/>
      <c r="HX27" s="151"/>
      <c r="HY27" s="151"/>
      <c r="HZ27" s="151"/>
      <c r="IA27" s="151"/>
      <c r="IB27" s="151"/>
      <c r="IC27" s="151"/>
      <c r="ID27" s="151"/>
      <c r="IE27" s="151"/>
      <c r="IF27" s="151"/>
      <c r="IG27" s="151"/>
      <c r="IH27" s="151"/>
      <c r="II27" s="151"/>
      <c r="IJ27" s="151"/>
      <c r="IK27" s="151"/>
      <c r="IL27" s="151"/>
      <c r="IM27" s="151"/>
      <c r="IN27" s="151"/>
      <c r="IO27" s="151"/>
      <c r="IP27" s="151"/>
      <c r="IQ27" s="151"/>
      <c r="IR27" s="151"/>
      <c r="IS27" s="151"/>
      <c r="IT27" s="151"/>
      <c r="IU27" s="151"/>
      <c r="IV27" s="151"/>
    </row>
    <row r="28" spans="1:256" ht="12.6" hidden="1" customHeight="1">
      <c r="A28" s="206"/>
      <c r="B28" s="185"/>
      <c r="C28" s="196"/>
      <c r="D28" s="197"/>
      <c r="E28" s="196"/>
      <c r="F28" s="197"/>
      <c r="G28" s="197"/>
      <c r="H28" s="197"/>
      <c r="I28" s="196"/>
      <c r="J28" s="185"/>
      <c r="K28" s="196"/>
      <c r="L28" s="198"/>
      <c r="M28" s="198"/>
      <c r="N28" s="196"/>
      <c r="O28" s="197"/>
      <c r="P28" s="196"/>
      <c r="Q28" s="197"/>
      <c r="R28" s="196"/>
      <c r="S28" s="197"/>
      <c r="T28" s="196"/>
      <c r="U28" s="197"/>
      <c r="V28" s="196"/>
      <c r="W28" s="197"/>
      <c r="X28" s="196"/>
      <c r="Y28" s="197"/>
      <c r="Z28" s="196"/>
      <c r="AA28" s="178"/>
      <c r="AB28" s="150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1"/>
      <c r="FR28" s="151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1"/>
      <c r="GD28" s="151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1"/>
      <c r="GP28" s="151"/>
      <c r="GQ28" s="151"/>
      <c r="GR28" s="151"/>
      <c r="GS28" s="151"/>
      <c r="GT28" s="151"/>
      <c r="GU28" s="151"/>
      <c r="GV28" s="151"/>
      <c r="GW28" s="151"/>
      <c r="GX28" s="151"/>
      <c r="GY28" s="151"/>
      <c r="GZ28" s="151"/>
      <c r="HA28" s="151"/>
      <c r="HB28" s="151"/>
      <c r="HC28" s="151"/>
      <c r="HD28" s="151"/>
      <c r="HE28" s="151"/>
      <c r="HF28" s="151"/>
      <c r="HG28" s="151"/>
      <c r="HH28" s="151"/>
      <c r="HI28" s="151"/>
      <c r="HJ28" s="151"/>
      <c r="HK28" s="151"/>
      <c r="HL28" s="151"/>
      <c r="HM28" s="151"/>
      <c r="HN28" s="151"/>
      <c r="HO28" s="151"/>
      <c r="HP28" s="151"/>
      <c r="HQ28" s="151"/>
      <c r="HR28" s="151"/>
      <c r="HS28" s="151"/>
      <c r="HT28" s="151"/>
      <c r="HU28" s="151"/>
      <c r="HV28" s="151"/>
      <c r="HW28" s="151"/>
      <c r="HX28" s="151"/>
      <c r="HY28" s="151"/>
      <c r="HZ28" s="151"/>
      <c r="IA28" s="151"/>
      <c r="IB28" s="151"/>
      <c r="IC28" s="151"/>
      <c r="ID28" s="151"/>
      <c r="IE28" s="151"/>
      <c r="IF28" s="151"/>
      <c r="IG28" s="151"/>
      <c r="IH28" s="151"/>
      <c r="II28" s="151"/>
      <c r="IJ28" s="151"/>
      <c r="IK28" s="151"/>
      <c r="IL28" s="151"/>
      <c r="IM28" s="151"/>
      <c r="IN28" s="151"/>
      <c r="IO28" s="151"/>
      <c r="IP28" s="151"/>
      <c r="IQ28" s="151"/>
      <c r="IR28" s="151"/>
      <c r="IS28" s="151"/>
      <c r="IT28" s="151"/>
      <c r="IU28" s="151"/>
      <c r="IV28" s="151"/>
    </row>
    <row r="29" spans="1:256" ht="12.6" hidden="1" customHeight="1">
      <c r="A29" s="211" t="s">
        <v>233</v>
      </c>
      <c r="B29" s="185"/>
      <c r="C29" s="201">
        <f>SUM(C27:C27)</f>
        <v>0</v>
      </c>
      <c r="D29" s="200"/>
      <c r="E29" s="201">
        <f>SUM(E27:E27)</f>
        <v>0</v>
      </c>
      <c r="F29" s="200"/>
      <c r="G29" s="201">
        <f>SUM(G27:G27)</f>
        <v>0</v>
      </c>
      <c r="H29" s="200"/>
      <c r="I29" s="201">
        <f>SUM(I27:I27)</f>
        <v>0</v>
      </c>
      <c r="J29" s="202"/>
      <c r="K29" s="201">
        <f>SUM(K27:K27)</f>
        <v>0</v>
      </c>
      <c r="L29" s="202"/>
      <c r="M29" s="202"/>
      <c r="N29" s="201">
        <f>SUM(N27:N27)</f>
        <v>0</v>
      </c>
      <c r="O29" s="200"/>
      <c r="P29" s="201">
        <f>SUM(P27:P27)</f>
        <v>0</v>
      </c>
      <c r="Q29" s="200"/>
      <c r="R29" s="201">
        <f>SUM(R27:R27)</f>
        <v>0</v>
      </c>
      <c r="S29" s="200"/>
      <c r="T29" s="201">
        <f>SUM(T27:T27)</f>
        <v>0</v>
      </c>
      <c r="U29" s="200"/>
      <c r="V29" s="201">
        <f>SUM(V27:V27)</f>
        <v>0</v>
      </c>
      <c r="W29" s="200"/>
      <c r="X29" s="201">
        <f>SUM(X27:X27)</f>
        <v>0</v>
      </c>
      <c r="Y29" s="200"/>
      <c r="Z29" s="201">
        <f>SUM(C29:K29)-T29+X29</f>
        <v>0</v>
      </c>
      <c r="AA29" s="178"/>
      <c r="AB29" s="150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6.5" hidden="1" customHeight="1">
      <c r="A30" s="183"/>
      <c r="B30" s="185"/>
      <c r="C30" s="197"/>
      <c r="D30" s="197"/>
      <c r="E30" s="197"/>
      <c r="F30" s="197"/>
      <c r="G30" s="197"/>
      <c r="H30" s="197"/>
      <c r="I30" s="197"/>
      <c r="J30" s="185"/>
      <c r="K30" s="197"/>
      <c r="L30" s="198"/>
      <c r="M30" s="198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78"/>
      <c r="AB30" s="150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  <c r="FL30" s="151"/>
      <c r="FM30" s="151"/>
      <c r="FN30" s="151"/>
      <c r="FO30" s="151"/>
      <c r="FP30" s="151"/>
      <c r="FQ30" s="151"/>
      <c r="FR30" s="151"/>
      <c r="FS30" s="151"/>
      <c r="FT30" s="151"/>
      <c r="FU30" s="151"/>
      <c r="FV30" s="151"/>
      <c r="FW30" s="151"/>
      <c r="FX30" s="151"/>
      <c r="FY30" s="151"/>
      <c r="FZ30" s="151"/>
      <c r="GA30" s="151"/>
      <c r="GB30" s="151"/>
      <c r="GC30" s="151"/>
      <c r="GD30" s="151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1"/>
      <c r="HQ30" s="151"/>
      <c r="HR30" s="151"/>
      <c r="HS30" s="151"/>
      <c r="HT30" s="151"/>
      <c r="HU30" s="151"/>
      <c r="HV30" s="151"/>
      <c r="HW30" s="151"/>
      <c r="HX30" s="151"/>
      <c r="HY30" s="151"/>
      <c r="HZ30" s="151"/>
      <c r="IA30" s="151"/>
      <c r="IB30" s="151"/>
      <c r="IC30" s="151"/>
      <c r="ID30" s="151"/>
      <c r="IE30" s="151"/>
      <c r="IF30" s="151"/>
      <c r="IG30" s="151"/>
      <c r="IH30" s="151"/>
      <c r="II30" s="151"/>
      <c r="IJ30" s="151"/>
      <c r="IK30" s="151"/>
      <c r="IL30" s="151"/>
      <c r="IM30" s="151"/>
      <c r="IN30" s="151"/>
      <c r="IO30" s="151"/>
      <c r="IP30" s="151"/>
      <c r="IQ30" s="151"/>
      <c r="IR30" s="151"/>
      <c r="IS30" s="151"/>
      <c r="IT30" s="151"/>
      <c r="IU30" s="151"/>
      <c r="IV30" s="151"/>
    </row>
    <row r="31" spans="1:256" ht="16.5" hidden="1" customHeight="1">
      <c r="A31" s="186" t="s">
        <v>234</v>
      </c>
      <c r="B31" s="185"/>
      <c r="C31" s="197"/>
      <c r="D31" s="197"/>
      <c r="E31" s="197"/>
      <c r="F31" s="197"/>
      <c r="G31" s="197"/>
      <c r="H31" s="197"/>
      <c r="I31" s="197"/>
      <c r="J31" s="185"/>
      <c r="K31" s="197"/>
      <c r="L31" s="185"/>
      <c r="M31" s="185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78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</row>
    <row r="32" spans="1:256" ht="13.5" hidden="1" customHeight="1">
      <c r="A32" s="189" t="s">
        <v>235</v>
      </c>
      <c r="B32" s="168"/>
      <c r="C32" s="197">
        <v>0</v>
      </c>
      <c r="D32" s="197"/>
      <c r="E32" s="212">
        <v>0</v>
      </c>
      <c r="F32" s="212"/>
      <c r="G32" s="212">
        <v>0</v>
      </c>
      <c r="H32" s="197"/>
      <c r="I32" s="197">
        <v>0</v>
      </c>
      <c r="J32" s="198"/>
      <c r="K32" s="197">
        <v>0</v>
      </c>
      <c r="L32" s="185"/>
      <c r="M32" s="185"/>
      <c r="N32" s="197">
        <v>0</v>
      </c>
      <c r="O32" s="197"/>
      <c r="P32" s="197">
        <v>0</v>
      </c>
      <c r="Q32" s="197"/>
      <c r="R32" s="197">
        <v>0</v>
      </c>
      <c r="S32" s="197"/>
      <c r="T32" s="205">
        <f>SUM(N32:R32)</f>
        <v>0</v>
      </c>
      <c r="U32" s="197"/>
      <c r="V32" s="205">
        <f>E32+I32+K32-T32</f>
        <v>0</v>
      </c>
      <c r="W32" s="197"/>
      <c r="X32" s="197">
        <v>0</v>
      </c>
      <c r="Y32" s="197"/>
      <c r="Z32" s="197">
        <f>SUM(C32:K32)-T32+X32</f>
        <v>0</v>
      </c>
      <c r="AA32" s="178"/>
      <c r="AB32" s="150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</row>
    <row r="33" spans="1:256" ht="16.5" hidden="1" customHeight="1">
      <c r="A33" s="206" t="s">
        <v>236</v>
      </c>
      <c r="B33" s="168"/>
      <c r="C33" s="197">
        <v>0</v>
      </c>
      <c r="D33" s="197"/>
      <c r="E33" s="205">
        <v>0</v>
      </c>
      <c r="F33" s="205"/>
      <c r="G33" s="205">
        <v>0</v>
      </c>
      <c r="H33" s="197"/>
      <c r="I33" s="205">
        <v>0</v>
      </c>
      <c r="J33" s="197"/>
      <c r="K33" s="197">
        <v>0</v>
      </c>
      <c r="L33" s="197"/>
      <c r="M33" s="197"/>
      <c r="N33" s="197">
        <v>0</v>
      </c>
      <c r="O33" s="197"/>
      <c r="P33" s="197">
        <v>0</v>
      </c>
      <c r="Q33" s="197"/>
      <c r="R33" s="197">
        <v>0</v>
      </c>
      <c r="S33" s="197"/>
      <c r="T33" s="205">
        <f>SUM(N33:R33)</f>
        <v>0</v>
      </c>
      <c r="U33" s="197"/>
      <c r="V33" s="205">
        <f>E33+I33+K33-T33</f>
        <v>0</v>
      </c>
      <c r="W33" s="197"/>
      <c r="X33" s="197">
        <v>0</v>
      </c>
      <c r="Y33" s="197"/>
      <c r="Z33" s="197">
        <f>SUM(C33:K33)-T33+X33</f>
        <v>0</v>
      </c>
      <c r="AA33" s="178"/>
      <c r="AB33" s="150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  <c r="DI33" s="151"/>
      <c r="DJ33" s="151"/>
      <c r="DK33" s="151"/>
      <c r="DL33" s="151"/>
      <c r="DM33" s="151"/>
      <c r="DN33" s="151"/>
      <c r="DO33" s="151"/>
      <c r="DP33" s="151"/>
      <c r="DQ33" s="151"/>
      <c r="DR33" s="151"/>
      <c r="DS33" s="151"/>
      <c r="DT33" s="151"/>
      <c r="DU33" s="151"/>
      <c r="DV33" s="151"/>
      <c r="DW33" s="151"/>
      <c r="DX33" s="151"/>
      <c r="DY33" s="151"/>
      <c r="DZ33" s="151"/>
      <c r="EA33" s="151"/>
      <c r="EB33" s="151"/>
      <c r="EC33" s="151"/>
      <c r="ED33" s="151"/>
      <c r="EE33" s="151"/>
      <c r="EF33" s="151"/>
      <c r="EG33" s="151"/>
      <c r="EH33" s="151"/>
      <c r="EI33" s="151"/>
      <c r="EJ33" s="151"/>
      <c r="EK33" s="151"/>
      <c r="EL33" s="151"/>
      <c r="EM33" s="151"/>
      <c r="EN33" s="151"/>
      <c r="EO33" s="151"/>
      <c r="EP33" s="151"/>
      <c r="EQ33" s="151"/>
      <c r="ER33" s="151"/>
      <c r="ES33" s="151"/>
      <c r="ET33" s="151"/>
      <c r="EU33" s="151"/>
      <c r="EV33" s="151"/>
      <c r="EW33" s="151"/>
      <c r="EX33" s="151"/>
      <c r="EY33" s="151"/>
      <c r="EZ33" s="151"/>
      <c r="FA33" s="151"/>
      <c r="FB33" s="151"/>
      <c r="FC33" s="151"/>
      <c r="FD33" s="151"/>
      <c r="FE33" s="151"/>
      <c r="FF33" s="151"/>
      <c r="FG33" s="151"/>
      <c r="FH33" s="151"/>
      <c r="FI33" s="151"/>
      <c r="FJ33" s="151"/>
      <c r="FK33" s="151"/>
      <c r="FL33" s="151"/>
      <c r="FM33" s="151"/>
      <c r="FN33" s="151"/>
      <c r="FO33" s="151"/>
      <c r="FP33" s="151"/>
      <c r="FQ33" s="151"/>
      <c r="FR33" s="151"/>
      <c r="FS33" s="151"/>
      <c r="FT33" s="151"/>
      <c r="FU33" s="151"/>
      <c r="FV33" s="151"/>
      <c r="FW33" s="151"/>
      <c r="FX33" s="151"/>
      <c r="FY33" s="151"/>
      <c r="FZ33" s="151"/>
      <c r="GA33" s="151"/>
      <c r="GB33" s="151"/>
      <c r="GC33" s="151"/>
      <c r="GD33" s="151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1"/>
      <c r="HQ33" s="151"/>
      <c r="HR33" s="151"/>
      <c r="HS33" s="151"/>
      <c r="HT33" s="151"/>
      <c r="HU33" s="151"/>
      <c r="HV33" s="151"/>
      <c r="HW33" s="151"/>
      <c r="HX33" s="151"/>
      <c r="HY33" s="151"/>
      <c r="HZ33" s="151"/>
      <c r="IA33" s="151"/>
      <c r="IB33" s="151"/>
      <c r="IC33" s="151"/>
      <c r="ID33" s="151"/>
      <c r="IE33" s="151"/>
      <c r="IF33" s="151"/>
      <c r="IG33" s="151"/>
      <c r="IH33" s="151"/>
      <c r="II33" s="151"/>
      <c r="IJ33" s="151"/>
      <c r="IK33" s="151"/>
      <c r="IL33" s="151"/>
      <c r="IM33" s="151"/>
      <c r="IN33" s="151"/>
      <c r="IO33" s="151"/>
      <c r="IP33" s="151"/>
      <c r="IQ33" s="151"/>
      <c r="IR33" s="151"/>
      <c r="IS33" s="151"/>
      <c r="IT33" s="151"/>
      <c r="IU33" s="151"/>
      <c r="IV33" s="151"/>
    </row>
    <row r="34" spans="1:256" ht="16.5" hidden="1" customHeight="1">
      <c r="A34" s="206" t="s">
        <v>237</v>
      </c>
      <c r="B34" s="168"/>
      <c r="C34" s="197">
        <v>0</v>
      </c>
      <c r="D34" s="197"/>
      <c r="E34" s="205">
        <v>0</v>
      </c>
      <c r="F34" s="205"/>
      <c r="G34" s="205">
        <v>0</v>
      </c>
      <c r="H34" s="197"/>
      <c r="I34" s="205">
        <v>0</v>
      </c>
      <c r="J34" s="197"/>
      <c r="K34" s="197">
        <v>0</v>
      </c>
      <c r="L34" s="197"/>
      <c r="M34" s="197"/>
      <c r="N34" s="197">
        <v>0</v>
      </c>
      <c r="O34" s="197"/>
      <c r="P34" s="197">
        <v>0</v>
      </c>
      <c r="Q34" s="197"/>
      <c r="R34" s="197">
        <v>0</v>
      </c>
      <c r="S34" s="197"/>
      <c r="T34" s="197">
        <f>SUM(N34:R34)</f>
        <v>0</v>
      </c>
      <c r="U34" s="197"/>
      <c r="V34" s="197">
        <f>E34++G34+I34+K34-T34</f>
        <v>0</v>
      </c>
      <c r="W34" s="197"/>
      <c r="X34" s="197"/>
      <c r="Y34" s="197"/>
      <c r="Z34" s="197">
        <f>SUM(C34:K34)-T34+X34</f>
        <v>0</v>
      </c>
      <c r="AA34" s="178"/>
      <c r="AB34" s="150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/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1"/>
      <c r="FK34" s="151"/>
      <c r="FL34" s="151"/>
      <c r="FM34" s="151"/>
      <c r="FN34" s="151"/>
      <c r="FO34" s="151"/>
      <c r="FP34" s="151"/>
      <c r="FQ34" s="151"/>
      <c r="FR34" s="151"/>
      <c r="FS34" s="151"/>
      <c r="FT34" s="151"/>
      <c r="FU34" s="151"/>
      <c r="FV34" s="151"/>
      <c r="FW34" s="151"/>
      <c r="FX34" s="151"/>
      <c r="FY34" s="151"/>
      <c r="FZ34" s="151"/>
      <c r="GA34" s="151"/>
      <c r="GB34" s="151"/>
      <c r="GC34" s="151"/>
      <c r="GD34" s="151"/>
      <c r="GE34" s="151"/>
      <c r="GF34" s="151"/>
      <c r="GG34" s="151"/>
      <c r="GH34" s="151"/>
      <c r="GI34" s="151"/>
      <c r="GJ34" s="151"/>
      <c r="GK34" s="151"/>
      <c r="GL34" s="151"/>
      <c r="GM34" s="151"/>
      <c r="GN34" s="151"/>
      <c r="GO34" s="151"/>
      <c r="GP34" s="151"/>
      <c r="GQ34" s="151"/>
      <c r="GR34" s="151"/>
      <c r="GS34" s="151"/>
      <c r="GT34" s="151"/>
      <c r="GU34" s="151"/>
      <c r="GV34" s="151"/>
      <c r="GW34" s="151"/>
      <c r="GX34" s="151"/>
      <c r="GY34" s="151"/>
      <c r="GZ34" s="151"/>
      <c r="HA34" s="151"/>
      <c r="HB34" s="151"/>
      <c r="HC34" s="151"/>
      <c r="HD34" s="151"/>
      <c r="HE34" s="151"/>
      <c r="HF34" s="151"/>
      <c r="HG34" s="151"/>
      <c r="HH34" s="151"/>
      <c r="HI34" s="151"/>
      <c r="HJ34" s="151"/>
      <c r="HK34" s="151"/>
      <c r="HL34" s="151"/>
      <c r="HM34" s="151"/>
      <c r="HN34" s="151"/>
      <c r="HO34" s="151"/>
      <c r="HP34" s="151"/>
      <c r="HQ34" s="151"/>
      <c r="HR34" s="151"/>
      <c r="HS34" s="151"/>
      <c r="HT34" s="151"/>
      <c r="HU34" s="151"/>
      <c r="HV34" s="151"/>
      <c r="HW34" s="151"/>
      <c r="HX34" s="151"/>
      <c r="HY34" s="151"/>
      <c r="HZ34" s="151"/>
      <c r="IA34" s="151"/>
      <c r="IB34" s="151"/>
      <c r="IC34" s="151"/>
      <c r="ID34" s="151"/>
      <c r="IE34" s="151"/>
      <c r="IF34" s="151"/>
      <c r="IG34" s="151"/>
      <c r="IH34" s="151"/>
      <c r="II34" s="151"/>
      <c r="IJ34" s="151"/>
      <c r="IK34" s="151"/>
      <c r="IL34" s="151"/>
      <c r="IM34" s="151"/>
      <c r="IN34" s="151"/>
      <c r="IO34" s="151"/>
      <c r="IP34" s="151"/>
      <c r="IQ34" s="151"/>
      <c r="IR34" s="151"/>
      <c r="IS34" s="151"/>
      <c r="IT34" s="151"/>
      <c r="IU34" s="151"/>
      <c r="IV34" s="151"/>
    </row>
    <row r="35" spans="1:256" ht="16.5" hidden="1" customHeight="1">
      <c r="A35" s="206" t="s">
        <v>238</v>
      </c>
      <c r="B35" s="168"/>
      <c r="C35" s="197">
        <v>0</v>
      </c>
      <c r="D35" s="197"/>
      <c r="E35" s="205">
        <v>0</v>
      </c>
      <c r="F35" s="205"/>
      <c r="G35" s="205">
        <v>0</v>
      </c>
      <c r="H35" s="197"/>
      <c r="I35" s="205">
        <v>0</v>
      </c>
      <c r="J35" s="197"/>
      <c r="K35" s="208">
        <v>0</v>
      </c>
      <c r="L35" s="197"/>
      <c r="M35" s="197"/>
      <c r="N35" s="208">
        <v>0</v>
      </c>
      <c r="O35" s="197"/>
      <c r="P35" s="208">
        <v>0</v>
      </c>
      <c r="Q35" s="197"/>
      <c r="R35" s="208">
        <v>0</v>
      </c>
      <c r="S35" s="197"/>
      <c r="T35" s="209">
        <f>SUM(N35:R35)</f>
        <v>0</v>
      </c>
      <c r="U35" s="197"/>
      <c r="V35" s="209">
        <f>E35+I35+K35-T35</f>
        <v>0</v>
      </c>
      <c r="W35" s="197"/>
      <c r="X35" s="197"/>
      <c r="Y35" s="197"/>
      <c r="Z35" s="208">
        <f>SUM(C35:K35)-T35+X35</f>
        <v>0</v>
      </c>
      <c r="AA35" s="178"/>
      <c r="AB35" s="150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ht="13.5" hidden="1" customHeight="1">
      <c r="A36" s="206"/>
      <c r="B36" s="168"/>
      <c r="C36" s="197">
        <v>0</v>
      </c>
      <c r="D36" s="197"/>
      <c r="E36" s="205">
        <v>0</v>
      </c>
      <c r="F36" s="205"/>
      <c r="G36" s="205">
        <v>0</v>
      </c>
      <c r="H36" s="197"/>
      <c r="I36" s="205">
        <v>0</v>
      </c>
      <c r="J36" s="197"/>
      <c r="K36" s="208">
        <v>0</v>
      </c>
      <c r="L36" s="185"/>
      <c r="M36" s="185"/>
      <c r="N36" s="208">
        <v>0</v>
      </c>
      <c r="O36" s="197"/>
      <c r="P36" s="208">
        <v>0</v>
      </c>
      <c r="Q36" s="197"/>
      <c r="R36" s="208">
        <v>0</v>
      </c>
      <c r="S36" s="197"/>
      <c r="T36" s="209">
        <f>SUM(N36:R36)</f>
        <v>0</v>
      </c>
      <c r="U36" s="197"/>
      <c r="V36" s="209">
        <f>E36+I36+K36-T36</f>
        <v>0</v>
      </c>
      <c r="W36" s="197"/>
      <c r="X36" s="208">
        <v>0</v>
      </c>
      <c r="Y36" s="197"/>
      <c r="Z36" s="208">
        <f>SUM(C36:K36)-T36+X36</f>
        <v>0</v>
      </c>
      <c r="AA36" s="178"/>
      <c r="AB36" s="150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1"/>
      <c r="FK36" s="151"/>
      <c r="FL36" s="151"/>
      <c r="FM36" s="151"/>
      <c r="FN36" s="151"/>
      <c r="FO36" s="151"/>
      <c r="FP36" s="151"/>
      <c r="FQ36" s="151"/>
      <c r="FR36" s="151"/>
      <c r="FS36" s="151"/>
      <c r="FT36" s="151"/>
      <c r="FU36" s="151"/>
      <c r="FV36" s="151"/>
      <c r="FW36" s="151"/>
      <c r="FX36" s="151"/>
      <c r="FY36" s="151"/>
      <c r="FZ36" s="151"/>
      <c r="GA36" s="151"/>
      <c r="GB36" s="151"/>
      <c r="GC36" s="151"/>
      <c r="GD36" s="151"/>
      <c r="GE36" s="151"/>
      <c r="GF36" s="151"/>
      <c r="GG36" s="151"/>
      <c r="GH36" s="151"/>
      <c r="GI36" s="151"/>
      <c r="GJ36" s="151"/>
      <c r="GK36" s="151"/>
      <c r="GL36" s="151"/>
      <c r="GM36" s="151"/>
      <c r="GN36" s="151"/>
      <c r="GO36" s="151"/>
      <c r="GP36" s="151"/>
      <c r="GQ36" s="151"/>
      <c r="GR36" s="151"/>
      <c r="GS36" s="151"/>
      <c r="GT36" s="151"/>
      <c r="GU36" s="151"/>
      <c r="GV36" s="151"/>
      <c r="GW36" s="151"/>
      <c r="GX36" s="151"/>
      <c r="GY36" s="151"/>
      <c r="GZ36" s="151"/>
      <c r="HA36" s="151"/>
      <c r="HB36" s="151"/>
      <c r="HC36" s="151"/>
      <c r="HD36" s="151"/>
      <c r="HE36" s="151"/>
      <c r="HF36" s="151"/>
      <c r="HG36" s="151"/>
      <c r="HH36" s="151"/>
      <c r="HI36" s="151"/>
      <c r="HJ36" s="151"/>
      <c r="HK36" s="151"/>
      <c r="HL36" s="151"/>
      <c r="HM36" s="151"/>
      <c r="HN36" s="151"/>
      <c r="HO36" s="151"/>
      <c r="HP36" s="151"/>
      <c r="HQ36" s="151"/>
      <c r="HR36" s="151"/>
      <c r="HS36" s="151"/>
      <c r="HT36" s="151"/>
      <c r="HU36" s="151"/>
      <c r="HV36" s="151"/>
      <c r="HW36" s="151"/>
      <c r="HX36" s="151"/>
      <c r="HY36" s="151"/>
      <c r="HZ36" s="151"/>
      <c r="IA36" s="151"/>
      <c r="IB36" s="151"/>
      <c r="IC36" s="151"/>
      <c r="ID36" s="151"/>
      <c r="IE36" s="151"/>
      <c r="IF36" s="151"/>
      <c r="IG36" s="151"/>
      <c r="IH36" s="151"/>
      <c r="II36" s="151"/>
      <c r="IJ36" s="151"/>
      <c r="IK36" s="151"/>
      <c r="IL36" s="151"/>
      <c r="IM36" s="151"/>
      <c r="IN36" s="151"/>
      <c r="IO36" s="151"/>
      <c r="IP36" s="151"/>
      <c r="IQ36" s="151"/>
      <c r="IR36" s="151"/>
      <c r="IS36" s="151"/>
      <c r="IT36" s="151"/>
      <c r="IU36" s="151"/>
      <c r="IV36" s="151"/>
    </row>
    <row r="37" spans="1:256" ht="16.5" hidden="1" customHeight="1">
      <c r="A37" s="183"/>
      <c r="B37" s="185"/>
      <c r="C37" s="196"/>
      <c r="D37" s="197"/>
      <c r="E37" s="196"/>
      <c r="F37" s="197"/>
      <c r="G37" s="196"/>
      <c r="H37" s="197"/>
      <c r="I37" s="196"/>
      <c r="J37" s="185"/>
      <c r="K37" s="197"/>
      <c r="L37" s="198"/>
      <c r="M37" s="198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78"/>
      <c r="AB37" s="150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  <c r="DQ37" s="151"/>
      <c r="DR37" s="151"/>
      <c r="DS37" s="151"/>
      <c r="DT37" s="151"/>
      <c r="DU37" s="151"/>
      <c r="DV37" s="151"/>
      <c r="DW37" s="151"/>
      <c r="DX37" s="151"/>
      <c r="DY37" s="151"/>
      <c r="DZ37" s="151"/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1"/>
      <c r="EN37" s="151"/>
      <c r="EO37" s="151"/>
      <c r="EP37" s="151"/>
      <c r="EQ37" s="151"/>
      <c r="ER37" s="151"/>
      <c r="ES37" s="151"/>
      <c r="ET37" s="151"/>
      <c r="EU37" s="151"/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151"/>
      <c r="FH37" s="151"/>
      <c r="FI37" s="151"/>
      <c r="FJ37" s="151"/>
      <c r="FK37" s="151"/>
      <c r="FL37" s="151"/>
      <c r="FM37" s="151"/>
      <c r="FN37" s="151"/>
      <c r="FO37" s="151"/>
      <c r="FP37" s="151"/>
      <c r="FQ37" s="151"/>
      <c r="FR37" s="151"/>
      <c r="FS37" s="151"/>
      <c r="FT37" s="151"/>
      <c r="FU37" s="151"/>
      <c r="FV37" s="151"/>
      <c r="FW37" s="151"/>
      <c r="FX37" s="151"/>
      <c r="FY37" s="151"/>
      <c r="FZ37" s="151"/>
      <c r="GA37" s="151"/>
      <c r="GB37" s="151"/>
      <c r="GC37" s="151"/>
      <c r="GD37" s="151"/>
      <c r="GE37" s="151"/>
      <c r="GF37" s="151"/>
      <c r="GG37" s="151"/>
      <c r="GH37" s="151"/>
      <c r="GI37" s="151"/>
      <c r="GJ37" s="151"/>
      <c r="GK37" s="151"/>
      <c r="GL37" s="151"/>
      <c r="GM37" s="151"/>
      <c r="GN37" s="151"/>
      <c r="GO37" s="151"/>
      <c r="GP37" s="151"/>
      <c r="GQ37" s="151"/>
      <c r="GR37" s="151"/>
      <c r="GS37" s="151"/>
      <c r="GT37" s="151"/>
      <c r="GU37" s="151"/>
      <c r="GV37" s="151"/>
      <c r="GW37" s="151"/>
      <c r="GX37" s="151"/>
      <c r="GY37" s="151"/>
      <c r="GZ37" s="151"/>
      <c r="HA37" s="151"/>
      <c r="HB37" s="151"/>
      <c r="HC37" s="151"/>
      <c r="HD37" s="151"/>
      <c r="HE37" s="151"/>
      <c r="HF37" s="151"/>
      <c r="HG37" s="151"/>
      <c r="HH37" s="151"/>
      <c r="HI37" s="151"/>
      <c r="HJ37" s="151"/>
      <c r="HK37" s="151"/>
      <c r="HL37" s="151"/>
      <c r="HM37" s="151"/>
      <c r="HN37" s="151"/>
      <c r="HO37" s="151"/>
      <c r="HP37" s="151"/>
      <c r="HQ37" s="151"/>
      <c r="HR37" s="151"/>
      <c r="HS37" s="151"/>
      <c r="HT37" s="151"/>
      <c r="HU37" s="151"/>
      <c r="HV37" s="151"/>
      <c r="HW37" s="151"/>
      <c r="HX37" s="151"/>
      <c r="HY37" s="151"/>
      <c r="HZ37" s="151"/>
      <c r="IA37" s="151"/>
      <c r="IB37" s="151"/>
      <c r="IC37" s="151"/>
      <c r="ID37" s="151"/>
      <c r="IE37" s="151"/>
      <c r="IF37" s="151"/>
      <c r="IG37" s="151"/>
      <c r="IH37" s="151"/>
      <c r="II37" s="151"/>
      <c r="IJ37" s="151"/>
      <c r="IK37" s="151"/>
      <c r="IL37" s="151"/>
      <c r="IM37" s="151"/>
      <c r="IN37" s="151"/>
      <c r="IO37" s="151"/>
      <c r="IP37" s="151"/>
      <c r="IQ37" s="151"/>
      <c r="IR37" s="151"/>
      <c r="IS37" s="151"/>
      <c r="IT37" s="151"/>
      <c r="IU37" s="151"/>
      <c r="IV37" s="151"/>
    </row>
    <row r="38" spans="1:256" ht="16.5" hidden="1" customHeight="1">
      <c r="A38" s="199" t="s">
        <v>239</v>
      </c>
      <c r="B38" s="185"/>
      <c r="C38" s="213">
        <f>SUM(C32:C36)</f>
        <v>0</v>
      </c>
      <c r="D38" s="205"/>
      <c r="E38" s="213">
        <f>SUM(E32:E36)</f>
        <v>0</v>
      </c>
      <c r="F38" s="213"/>
      <c r="G38" s="213">
        <f>SUM(G32:G36)</f>
        <v>0</v>
      </c>
      <c r="H38" s="205"/>
      <c r="I38" s="213">
        <f>SUM(I32:I36)</f>
        <v>0</v>
      </c>
      <c r="J38" s="185"/>
      <c r="K38" s="213">
        <f>SUM(K32:K36)</f>
        <v>0</v>
      </c>
      <c r="L38" s="202"/>
      <c r="M38" s="202"/>
      <c r="N38" s="213">
        <f>SUM(N32:N36)</f>
        <v>0</v>
      </c>
      <c r="O38" s="200"/>
      <c r="P38" s="213">
        <f>SUM(P32:P36)</f>
        <v>0</v>
      </c>
      <c r="Q38" s="200"/>
      <c r="R38" s="213">
        <f>SUM(R32:R36)</f>
        <v>0</v>
      </c>
      <c r="S38" s="200"/>
      <c r="T38" s="213">
        <f>SUM(T32:T36)</f>
        <v>0</v>
      </c>
      <c r="U38" s="200"/>
      <c r="V38" s="213">
        <f>SUM(V32:V36)</f>
        <v>0</v>
      </c>
      <c r="W38" s="200"/>
      <c r="X38" s="213">
        <f>SUM(X32:X36)</f>
        <v>0</v>
      </c>
      <c r="Y38" s="200"/>
      <c r="Z38" s="213">
        <f>SUM(Z32:Z36)</f>
        <v>0</v>
      </c>
      <c r="AA38" s="178"/>
      <c r="AB38" s="150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  <c r="FR38" s="151"/>
      <c r="FS38" s="151"/>
      <c r="FT38" s="151"/>
      <c r="FU38" s="151"/>
      <c r="FV38" s="151"/>
      <c r="FW38" s="151"/>
      <c r="FX38" s="151"/>
      <c r="FY38" s="151"/>
      <c r="FZ38" s="151"/>
      <c r="GA38" s="151"/>
      <c r="GB38" s="151"/>
      <c r="GC38" s="151"/>
      <c r="GD38" s="151"/>
      <c r="GE38" s="151"/>
      <c r="GF38" s="151"/>
      <c r="GG38" s="151"/>
      <c r="GH38" s="151"/>
      <c r="GI38" s="151"/>
      <c r="GJ38" s="151"/>
      <c r="GK38" s="151"/>
      <c r="GL38" s="151"/>
      <c r="GM38" s="151"/>
      <c r="GN38" s="151"/>
      <c r="GO38" s="151"/>
      <c r="GP38" s="151"/>
      <c r="GQ38" s="151"/>
      <c r="GR38" s="151"/>
      <c r="GS38" s="151"/>
      <c r="GT38" s="151"/>
      <c r="GU38" s="151"/>
      <c r="GV38" s="151"/>
      <c r="GW38" s="151"/>
      <c r="GX38" s="151"/>
      <c r="GY38" s="151"/>
      <c r="GZ38" s="151"/>
      <c r="HA38" s="151"/>
      <c r="HB38" s="151"/>
      <c r="HC38" s="151"/>
      <c r="HD38" s="151"/>
      <c r="HE38" s="151"/>
      <c r="HF38" s="151"/>
      <c r="HG38" s="151"/>
      <c r="HH38" s="151"/>
      <c r="HI38" s="151"/>
      <c r="HJ38" s="151"/>
      <c r="HK38" s="151"/>
      <c r="HL38" s="151"/>
      <c r="HM38" s="151"/>
      <c r="HN38" s="151"/>
      <c r="HO38" s="151"/>
      <c r="HP38" s="151"/>
      <c r="HQ38" s="151"/>
      <c r="HR38" s="151"/>
      <c r="HS38" s="151"/>
      <c r="HT38" s="151"/>
      <c r="HU38" s="151"/>
      <c r="HV38" s="151"/>
      <c r="HW38" s="151"/>
      <c r="HX38" s="151"/>
      <c r="HY38" s="151"/>
      <c r="HZ38" s="151"/>
      <c r="IA38" s="151"/>
      <c r="IB38" s="151"/>
      <c r="IC38" s="151"/>
      <c r="ID38" s="151"/>
      <c r="IE38" s="151"/>
      <c r="IF38" s="151"/>
      <c r="IG38" s="151"/>
      <c r="IH38" s="151"/>
      <c r="II38" s="151"/>
      <c r="IJ38" s="151"/>
      <c r="IK38" s="151"/>
      <c r="IL38" s="151"/>
      <c r="IM38" s="151"/>
      <c r="IN38" s="151"/>
      <c r="IO38" s="151"/>
      <c r="IP38" s="151"/>
      <c r="IQ38" s="151"/>
      <c r="IR38" s="151"/>
      <c r="IS38" s="151"/>
      <c r="IT38" s="151"/>
      <c r="IU38" s="151"/>
      <c r="IV38" s="151"/>
    </row>
    <row r="39" spans="1:256" ht="16.5" customHeight="1">
      <c r="A39" s="183"/>
      <c r="B39" s="185"/>
      <c r="C39" s="196"/>
      <c r="D39" s="197"/>
      <c r="E39" s="196"/>
      <c r="F39" s="197"/>
      <c r="G39" s="196"/>
      <c r="H39" s="197"/>
      <c r="I39" s="196"/>
      <c r="J39" s="185"/>
      <c r="K39" s="196"/>
      <c r="L39" s="185"/>
      <c r="M39" s="185"/>
      <c r="N39" s="196"/>
      <c r="O39" s="197"/>
      <c r="P39" s="196"/>
      <c r="Q39" s="197"/>
      <c r="R39" s="196"/>
      <c r="S39" s="197"/>
      <c r="T39" s="196"/>
      <c r="U39" s="197"/>
      <c r="V39" s="196"/>
      <c r="W39" s="197"/>
      <c r="X39" s="196"/>
      <c r="Y39" s="197"/>
      <c r="Z39" s="196"/>
      <c r="AA39" s="178"/>
      <c r="AB39" s="150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1"/>
      <c r="EN39" s="151"/>
      <c r="EO39" s="151"/>
      <c r="EP39" s="151"/>
      <c r="EQ39" s="151"/>
      <c r="ER39" s="151"/>
      <c r="ES39" s="151"/>
      <c r="ET39" s="151"/>
      <c r="EU39" s="151"/>
      <c r="EV39" s="151"/>
      <c r="EW39" s="151"/>
      <c r="EX39" s="151"/>
      <c r="EY39" s="151"/>
      <c r="EZ39" s="151"/>
      <c r="FA39" s="151"/>
      <c r="FB39" s="151"/>
      <c r="FC39" s="151"/>
      <c r="FD39" s="151"/>
      <c r="FE39" s="151"/>
      <c r="FF39" s="151"/>
      <c r="FG39" s="151"/>
      <c r="FH39" s="151"/>
      <c r="FI39" s="151"/>
      <c r="FJ39" s="151"/>
      <c r="FK39" s="151"/>
      <c r="FL39" s="151"/>
      <c r="FM39" s="151"/>
      <c r="FN39" s="151"/>
      <c r="FO39" s="151"/>
      <c r="FP39" s="151"/>
      <c r="FQ39" s="151"/>
      <c r="FR39" s="151"/>
      <c r="FS39" s="151"/>
      <c r="FT39" s="151"/>
      <c r="FU39" s="151"/>
      <c r="FV39" s="151"/>
      <c r="FW39" s="151"/>
      <c r="FX39" s="151"/>
      <c r="FY39" s="151"/>
      <c r="FZ39" s="151"/>
      <c r="GA39" s="151"/>
      <c r="GB39" s="151"/>
      <c r="GC39" s="151"/>
      <c r="GD39" s="151"/>
      <c r="GE39" s="151"/>
      <c r="GF39" s="151"/>
      <c r="GG39" s="151"/>
      <c r="GH39" s="151"/>
      <c r="GI39" s="151"/>
      <c r="GJ39" s="151"/>
      <c r="GK39" s="151"/>
      <c r="GL39" s="151"/>
      <c r="GM39" s="151"/>
      <c r="GN39" s="151"/>
      <c r="GO39" s="151"/>
      <c r="GP39" s="151"/>
      <c r="GQ39" s="151"/>
      <c r="GR39" s="151"/>
      <c r="GS39" s="151"/>
      <c r="GT39" s="151"/>
      <c r="GU39" s="151"/>
      <c r="GV39" s="151"/>
      <c r="GW39" s="151"/>
      <c r="GX39" s="151"/>
      <c r="GY39" s="151"/>
      <c r="GZ39" s="151"/>
      <c r="HA39" s="151"/>
      <c r="HB39" s="151"/>
      <c r="HC39" s="151"/>
      <c r="HD39" s="151"/>
      <c r="HE39" s="151"/>
      <c r="HF39" s="151"/>
      <c r="HG39" s="151"/>
      <c r="HH39" s="151"/>
      <c r="HI39" s="151"/>
      <c r="HJ39" s="151"/>
      <c r="HK39" s="151"/>
      <c r="HL39" s="151"/>
      <c r="HM39" s="151"/>
      <c r="HN39" s="151"/>
      <c r="HO39" s="151"/>
      <c r="HP39" s="151"/>
      <c r="HQ39" s="151"/>
      <c r="HR39" s="151"/>
      <c r="HS39" s="151"/>
      <c r="HT39" s="151"/>
      <c r="HU39" s="151"/>
      <c r="HV39" s="151"/>
      <c r="HW39" s="151"/>
      <c r="HX39" s="151"/>
      <c r="HY39" s="151"/>
      <c r="HZ39" s="151"/>
      <c r="IA39" s="151"/>
      <c r="IB39" s="151"/>
      <c r="IC39" s="151"/>
      <c r="ID39" s="151"/>
      <c r="IE39" s="151"/>
      <c r="IF39" s="151"/>
      <c r="IG39" s="151"/>
      <c r="IH39" s="151"/>
      <c r="II39" s="151"/>
      <c r="IJ39" s="151"/>
      <c r="IK39" s="151"/>
      <c r="IL39" s="151"/>
      <c r="IM39" s="151"/>
      <c r="IN39" s="151"/>
      <c r="IO39" s="151"/>
      <c r="IP39" s="151"/>
      <c r="IQ39" s="151"/>
      <c r="IR39" s="151"/>
      <c r="IS39" s="151"/>
      <c r="IT39" s="151"/>
      <c r="IU39" s="151"/>
      <c r="IV39" s="151"/>
    </row>
    <row r="40" spans="1:256" ht="16.5" customHeight="1" thickBot="1">
      <c r="A40" s="199" t="s">
        <v>240</v>
      </c>
      <c r="B40" s="197"/>
      <c r="C40" s="214">
        <f>SUM(C13,C24,C27,C38)</f>
        <v>4534244</v>
      </c>
      <c r="D40" s="190"/>
      <c r="E40" s="214">
        <f>SUM(E13,E24,E27,E38)</f>
        <v>7500000</v>
      </c>
      <c r="F40" s="200"/>
      <c r="G40" s="214">
        <f>SUM(G13,G24,G27,G38)</f>
        <v>0</v>
      </c>
      <c r="H40" s="190"/>
      <c r="I40" s="214">
        <f>SUM(I13,I24,I27,I38)</f>
        <v>5038121</v>
      </c>
      <c r="J40" s="192"/>
      <c r="K40" s="214">
        <f>SUM(K13,K24,K27,K38)</f>
        <v>-5038121</v>
      </c>
      <c r="L40" s="192"/>
      <c r="M40" s="192"/>
      <c r="N40" s="214">
        <f>SUM(N13,N24,N27,N38)</f>
        <v>2726245</v>
      </c>
      <c r="O40" s="190"/>
      <c r="P40" s="214">
        <f>SUM(P13,P24,P27,P38)</f>
        <v>75000</v>
      </c>
      <c r="Q40" s="190"/>
      <c r="R40" s="214">
        <f>SUM(R13,R24,R27,R38)</f>
        <v>3976913</v>
      </c>
      <c r="S40" s="190"/>
      <c r="T40" s="214">
        <f>SUM(T13,T24,T27,T38)</f>
        <v>6778158</v>
      </c>
      <c r="U40" s="190"/>
      <c r="V40" s="214">
        <f>SUM(V13,V24,V27,V38)</f>
        <v>721842</v>
      </c>
      <c r="W40" s="190"/>
      <c r="X40" s="214">
        <f>SUM(X13,X24,X27,X38)</f>
        <v>0</v>
      </c>
      <c r="Y40" s="200"/>
      <c r="Z40" s="214">
        <f>SUM(Z13,Z24,Z27,Z38)</f>
        <v>5256086</v>
      </c>
      <c r="AA40" s="193"/>
      <c r="AB40" s="194"/>
      <c r="AC40" s="21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51"/>
      <c r="FZ40" s="151"/>
      <c r="GA40" s="151"/>
      <c r="GB40" s="151"/>
      <c r="GC40" s="151"/>
      <c r="GD40" s="151"/>
      <c r="GE40" s="151"/>
      <c r="GF40" s="151"/>
      <c r="GG40" s="151"/>
      <c r="GH40" s="151"/>
      <c r="GI40" s="151"/>
      <c r="GJ40" s="151"/>
      <c r="GK40" s="151"/>
      <c r="GL40" s="151"/>
      <c r="GM40" s="151"/>
      <c r="GN40" s="151"/>
      <c r="GO40" s="151"/>
      <c r="GP40" s="151"/>
      <c r="GQ40" s="151"/>
      <c r="GR40" s="151"/>
      <c r="GS40" s="151"/>
      <c r="GT40" s="151"/>
      <c r="GU40" s="151"/>
      <c r="GV40" s="151"/>
      <c r="GW40" s="151"/>
      <c r="GX40" s="151"/>
      <c r="GY40" s="151"/>
      <c r="GZ40" s="151"/>
      <c r="HA40" s="151"/>
      <c r="HB40" s="151"/>
      <c r="HC40" s="151"/>
      <c r="HD40" s="151"/>
      <c r="HE40" s="151"/>
      <c r="HF40" s="151"/>
      <c r="HG40" s="151"/>
      <c r="HH40" s="151"/>
      <c r="HI40" s="151"/>
      <c r="HJ40" s="151"/>
      <c r="HK40" s="151"/>
      <c r="HL40" s="151"/>
      <c r="HM40" s="151"/>
      <c r="HN40" s="151"/>
      <c r="HO40" s="151"/>
      <c r="HP40" s="151"/>
      <c r="HQ40" s="151"/>
      <c r="HR40" s="151"/>
      <c r="HS40" s="151"/>
      <c r="HT40" s="151"/>
      <c r="HU40" s="151"/>
      <c r="HV40" s="151"/>
      <c r="HW40" s="151"/>
      <c r="HX40" s="151"/>
      <c r="HY40" s="151"/>
      <c r="HZ40" s="151"/>
      <c r="IA40" s="151"/>
      <c r="IB40" s="151"/>
      <c r="IC40" s="151"/>
      <c r="ID40" s="151"/>
      <c r="IE40" s="151"/>
      <c r="IF40" s="151"/>
      <c r="IG40" s="151"/>
      <c r="IH40" s="151"/>
      <c r="II40" s="151"/>
      <c r="IJ40" s="151"/>
      <c r="IK40" s="151"/>
      <c r="IL40" s="151"/>
      <c r="IM40" s="151"/>
      <c r="IN40" s="151"/>
      <c r="IO40" s="151"/>
      <c r="IP40" s="151"/>
      <c r="IQ40" s="151"/>
      <c r="IR40" s="151"/>
      <c r="IS40" s="151"/>
      <c r="IT40" s="151"/>
      <c r="IU40" s="151"/>
      <c r="IV40" s="151"/>
    </row>
    <row r="41" spans="1:256" ht="14.25" customHeight="1" thickTop="1">
      <c r="A41" s="216"/>
      <c r="B41" s="217"/>
      <c r="C41" s="217"/>
      <c r="D41" s="217"/>
      <c r="E41" s="217"/>
      <c r="F41" s="217"/>
      <c r="G41" s="217"/>
      <c r="H41" s="217"/>
      <c r="I41" s="217"/>
      <c r="J41" s="218"/>
      <c r="K41" s="217"/>
      <c r="L41" s="218"/>
      <c r="M41" s="218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9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151"/>
      <c r="DO41" s="151"/>
      <c r="DP41" s="151"/>
      <c r="DQ41" s="151"/>
      <c r="DR41" s="151"/>
      <c r="DS41" s="151"/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1"/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1"/>
      <c r="FK41" s="151"/>
      <c r="FL41" s="151"/>
      <c r="FM41" s="151"/>
      <c r="FN41" s="151"/>
      <c r="FO41" s="151"/>
      <c r="FP41" s="151"/>
      <c r="FQ41" s="151"/>
      <c r="FR41" s="151"/>
      <c r="FS41" s="151"/>
      <c r="FT41" s="151"/>
      <c r="FU41" s="151"/>
      <c r="FV41" s="151"/>
      <c r="FW41" s="151"/>
      <c r="FX41" s="151"/>
      <c r="FY41" s="151"/>
      <c r="FZ41" s="151"/>
      <c r="GA41" s="151"/>
      <c r="GB41" s="151"/>
      <c r="GC41" s="151"/>
      <c r="GD41" s="151"/>
      <c r="GE41" s="151"/>
      <c r="GF41" s="151"/>
      <c r="GG41" s="151"/>
      <c r="GH41" s="151"/>
      <c r="GI41" s="151"/>
      <c r="GJ41" s="151"/>
      <c r="GK41" s="151"/>
      <c r="GL41" s="151"/>
      <c r="GM41" s="151"/>
      <c r="GN41" s="151"/>
      <c r="GO41" s="151"/>
      <c r="GP41" s="151"/>
      <c r="GQ41" s="151"/>
      <c r="GR41" s="151"/>
      <c r="GS41" s="151"/>
      <c r="GT41" s="151"/>
      <c r="GU41" s="151"/>
      <c r="GV41" s="151"/>
      <c r="GW41" s="151"/>
      <c r="GX41" s="151"/>
      <c r="GY41" s="151"/>
      <c r="GZ41" s="151"/>
      <c r="HA41" s="151"/>
      <c r="HB41" s="151"/>
      <c r="HC41" s="151"/>
      <c r="HD41" s="151"/>
      <c r="HE41" s="151"/>
      <c r="HF41" s="151"/>
      <c r="HG41" s="151"/>
      <c r="HH41" s="151"/>
      <c r="HI41" s="151"/>
      <c r="HJ41" s="151"/>
      <c r="HK41" s="151"/>
      <c r="HL41" s="151"/>
      <c r="HM41" s="151"/>
      <c r="HN41" s="151"/>
      <c r="HO41" s="151"/>
      <c r="HP41" s="151"/>
      <c r="HQ41" s="151"/>
      <c r="HR41" s="151"/>
      <c r="HS41" s="151"/>
      <c r="HT41" s="151"/>
      <c r="HU41" s="151"/>
      <c r="HV41" s="151"/>
      <c r="HW41" s="151"/>
      <c r="HX41" s="151"/>
      <c r="HY41" s="151"/>
      <c r="HZ41" s="151"/>
      <c r="IA41" s="151"/>
      <c r="IB41" s="151"/>
      <c r="IC41" s="151"/>
      <c r="ID41" s="151"/>
      <c r="IE41" s="151"/>
      <c r="IF41" s="151"/>
      <c r="IG41" s="151"/>
      <c r="IH41" s="151"/>
      <c r="II41" s="151"/>
      <c r="IJ41" s="151"/>
      <c r="IK41" s="151"/>
      <c r="IL41" s="151"/>
      <c r="IM41" s="151"/>
      <c r="IN41" s="151"/>
      <c r="IO41" s="151"/>
      <c r="IP41" s="151"/>
      <c r="IQ41" s="151"/>
      <c r="IR41" s="151"/>
      <c r="IS41" s="151"/>
      <c r="IT41" s="151"/>
      <c r="IU41" s="151"/>
      <c r="IV41" s="151"/>
    </row>
    <row r="42" spans="1:256" ht="12.6" customHeight="1">
      <c r="I42" s="220"/>
      <c r="J42" s="221"/>
      <c r="L42" s="221"/>
      <c r="M42" s="221"/>
      <c r="N42" s="152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1"/>
      <c r="DI42" s="151"/>
      <c r="DJ42" s="151"/>
      <c r="DK42" s="151"/>
      <c r="DL42" s="151"/>
      <c r="DM42" s="151"/>
      <c r="DN42" s="151"/>
      <c r="DO42" s="151"/>
      <c r="DP42" s="151"/>
      <c r="DQ42" s="151"/>
      <c r="DR42" s="151"/>
      <c r="DS42" s="151"/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1"/>
      <c r="EF42" s="151"/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1"/>
      <c r="ES42" s="151"/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1"/>
      <c r="FK42" s="151"/>
      <c r="FL42" s="151"/>
      <c r="FM42" s="151"/>
      <c r="FN42" s="151"/>
      <c r="FO42" s="151"/>
      <c r="FP42" s="151"/>
      <c r="FQ42" s="151"/>
      <c r="FR42" s="151"/>
      <c r="FS42" s="151"/>
      <c r="FT42" s="151"/>
      <c r="FU42" s="151"/>
      <c r="FV42" s="151"/>
      <c r="FW42" s="151"/>
      <c r="FX42" s="151"/>
      <c r="FY42" s="151"/>
      <c r="FZ42" s="151"/>
      <c r="GA42" s="151"/>
      <c r="GB42" s="151"/>
      <c r="GC42" s="151"/>
      <c r="GD42" s="151"/>
      <c r="GE42" s="151"/>
      <c r="GF42" s="151"/>
      <c r="GG42" s="151"/>
      <c r="GH42" s="151"/>
      <c r="GI42" s="151"/>
      <c r="GJ42" s="151"/>
      <c r="GK42" s="151"/>
      <c r="GL42" s="151"/>
      <c r="GM42" s="151"/>
      <c r="GN42" s="151"/>
      <c r="GO42" s="151"/>
      <c r="GP42" s="151"/>
      <c r="GQ42" s="151"/>
      <c r="GR42" s="151"/>
      <c r="GS42" s="151"/>
      <c r="GT42" s="151"/>
      <c r="GU42" s="151"/>
      <c r="GV42" s="151"/>
      <c r="GW42" s="151"/>
      <c r="GX42" s="151"/>
      <c r="GY42" s="151"/>
      <c r="GZ42" s="151"/>
      <c r="HA42" s="151"/>
      <c r="HB42" s="151"/>
      <c r="HC42" s="151"/>
      <c r="HD42" s="151"/>
      <c r="HE42" s="151"/>
      <c r="HF42" s="151"/>
      <c r="HG42" s="151"/>
      <c r="HH42" s="151"/>
      <c r="HI42" s="151"/>
      <c r="HJ42" s="151"/>
      <c r="HK42" s="151"/>
      <c r="HL42" s="151"/>
      <c r="HM42" s="151"/>
      <c r="HN42" s="151"/>
      <c r="HO42" s="151"/>
      <c r="HP42" s="151"/>
      <c r="HQ42" s="151"/>
      <c r="HR42" s="151"/>
      <c r="HS42" s="151"/>
      <c r="HT42" s="151"/>
      <c r="HU42" s="151"/>
      <c r="HV42" s="151"/>
      <c r="HW42" s="151"/>
      <c r="HX42" s="151"/>
      <c r="HY42" s="151"/>
      <c r="HZ42" s="151"/>
      <c r="IA42" s="151"/>
      <c r="IB42" s="151"/>
      <c r="IC42" s="151"/>
      <c r="ID42" s="151"/>
      <c r="IE42" s="151"/>
      <c r="IF42" s="151"/>
      <c r="IG42" s="151"/>
      <c r="IH42" s="151"/>
      <c r="II42" s="151"/>
      <c r="IJ42" s="151"/>
      <c r="IK42" s="151"/>
      <c r="IL42" s="151"/>
      <c r="IM42" s="151"/>
      <c r="IN42" s="151"/>
      <c r="IO42" s="151"/>
      <c r="IP42" s="151"/>
      <c r="IQ42" s="151"/>
      <c r="IR42" s="151"/>
      <c r="IS42" s="151"/>
      <c r="IT42" s="151"/>
      <c r="IU42" s="151"/>
      <c r="IV42" s="151"/>
    </row>
    <row r="43" spans="1:256" ht="12.6" customHeight="1">
      <c r="J43" s="221"/>
      <c r="L43" s="221"/>
      <c r="M43" s="221"/>
      <c r="N43" s="152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  <c r="FQ43" s="151"/>
      <c r="FR43" s="151"/>
      <c r="FS43" s="151"/>
      <c r="FT43" s="151"/>
      <c r="FU43" s="151"/>
      <c r="FV43" s="151"/>
      <c r="FW43" s="151"/>
      <c r="FX43" s="151"/>
      <c r="FY43" s="151"/>
      <c r="FZ43" s="151"/>
      <c r="GA43" s="151"/>
      <c r="GB43" s="151"/>
      <c r="GC43" s="151"/>
      <c r="GD43" s="151"/>
      <c r="GE43" s="151"/>
      <c r="GF43" s="151"/>
      <c r="GG43" s="151"/>
      <c r="GH43" s="151"/>
      <c r="GI43" s="151"/>
      <c r="GJ43" s="151"/>
      <c r="GK43" s="151"/>
      <c r="GL43" s="151"/>
      <c r="GM43" s="151"/>
      <c r="GN43" s="151"/>
      <c r="GO43" s="151"/>
      <c r="GP43" s="151"/>
      <c r="GQ43" s="151"/>
      <c r="GR43" s="151"/>
      <c r="GS43" s="151"/>
      <c r="GT43" s="151"/>
      <c r="GU43" s="151"/>
      <c r="GV43" s="151"/>
      <c r="GW43" s="151"/>
      <c r="GX43" s="151"/>
      <c r="GY43" s="151"/>
      <c r="GZ43" s="151"/>
      <c r="HA43" s="151"/>
      <c r="HB43" s="151"/>
      <c r="HC43" s="151"/>
      <c r="HD43" s="151"/>
      <c r="HE43" s="151"/>
      <c r="HF43" s="151"/>
      <c r="HG43" s="151"/>
      <c r="HH43" s="151"/>
      <c r="HI43" s="151"/>
      <c r="HJ43" s="151"/>
      <c r="HK43" s="151"/>
      <c r="HL43" s="151"/>
      <c r="HM43" s="151"/>
      <c r="HN43" s="151"/>
      <c r="HO43" s="151"/>
      <c r="HP43" s="151"/>
      <c r="HQ43" s="151"/>
      <c r="HR43" s="151"/>
      <c r="HS43" s="151"/>
      <c r="HT43" s="151"/>
      <c r="HU43" s="151"/>
      <c r="HV43" s="151"/>
      <c r="HW43" s="151"/>
      <c r="HX43" s="151"/>
      <c r="HY43" s="151"/>
      <c r="HZ43" s="151"/>
      <c r="IA43" s="151"/>
      <c r="IB43" s="151"/>
      <c r="IC43" s="151"/>
      <c r="ID43" s="151"/>
      <c r="IE43" s="151"/>
      <c r="IF43" s="151"/>
      <c r="IG43" s="151"/>
      <c r="IH43" s="151"/>
      <c r="II43" s="151"/>
      <c r="IJ43" s="151"/>
      <c r="IK43" s="151"/>
      <c r="IL43" s="151"/>
      <c r="IM43" s="151"/>
      <c r="IN43" s="151"/>
      <c r="IO43" s="151"/>
      <c r="IP43" s="151"/>
      <c r="IQ43" s="151"/>
      <c r="IR43" s="151"/>
      <c r="IS43" s="151"/>
      <c r="IT43" s="151"/>
      <c r="IU43" s="151"/>
      <c r="IV43" s="151"/>
    </row>
    <row r="44" spans="1:256" s="151" customFormat="1" ht="12.6" customHeight="1">
      <c r="J44" s="221"/>
      <c r="K44" s="152"/>
      <c r="L44" s="221"/>
      <c r="M44" s="221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222"/>
      <c r="Z44" s="152"/>
    </row>
    <row r="45" spans="1:256" s="151" customFormat="1" ht="12.6" customHeight="1">
      <c r="J45" s="221"/>
      <c r="K45" s="152"/>
      <c r="L45" s="221"/>
      <c r="M45" s="221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222"/>
      <c r="Z45" s="152"/>
    </row>
    <row r="46" spans="1:256" s="151" customFormat="1" ht="12.6" customHeight="1">
      <c r="J46" s="221"/>
      <c r="L46" s="221"/>
      <c r="M46" s="221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222"/>
      <c r="Z46" s="152"/>
    </row>
    <row r="47" spans="1:256" s="151" customFormat="1" ht="12.6" customHeight="1">
      <c r="J47" s="221"/>
      <c r="K47" s="152"/>
      <c r="L47" s="221"/>
      <c r="M47" s="221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222"/>
      <c r="Z47" s="152"/>
    </row>
    <row r="48" spans="1:256" s="151" customFormat="1" ht="12.6" customHeight="1">
      <c r="J48" s="221"/>
      <c r="K48" s="152"/>
      <c r="L48" s="221"/>
      <c r="M48" s="221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222"/>
      <c r="Z48" s="152"/>
    </row>
    <row r="49" spans="10:26" s="151" customFormat="1" ht="12.6" customHeight="1">
      <c r="J49" s="221"/>
      <c r="K49" s="152"/>
      <c r="L49" s="221"/>
      <c r="M49" s="221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222"/>
      <c r="Z49" s="152"/>
    </row>
    <row r="50" spans="10:26" s="151" customFormat="1" ht="12.6" customHeight="1">
      <c r="J50" s="221"/>
      <c r="K50" s="152"/>
      <c r="L50" s="221"/>
      <c r="M50" s="221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222"/>
      <c r="Z50" s="152"/>
    </row>
    <row r="51" spans="10:26" s="151" customFormat="1" ht="12.6" customHeight="1">
      <c r="J51" s="221"/>
      <c r="K51" s="152"/>
      <c r="L51" s="221"/>
      <c r="M51" s="221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222"/>
      <c r="Z51" s="152"/>
    </row>
    <row r="52" spans="10:26" s="151" customFormat="1" ht="12.6" customHeight="1">
      <c r="J52" s="221"/>
      <c r="K52" s="152"/>
      <c r="L52" s="221"/>
      <c r="M52" s="221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222"/>
      <c r="Z52" s="152"/>
    </row>
    <row r="53" spans="10:26" s="151" customFormat="1" ht="12.6" customHeight="1">
      <c r="J53" s="221"/>
      <c r="K53" s="152"/>
      <c r="L53" s="221"/>
      <c r="M53" s="221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222"/>
      <c r="Z53" s="152"/>
    </row>
    <row r="54" spans="10:26" s="151" customFormat="1" ht="12.6" customHeight="1">
      <c r="J54" s="221"/>
      <c r="K54" s="152"/>
      <c r="L54" s="221"/>
      <c r="M54" s="221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222"/>
      <c r="Z54" s="152"/>
    </row>
    <row r="55" spans="10:26" s="151" customFormat="1" ht="12.6" customHeight="1">
      <c r="J55" s="221"/>
      <c r="K55" s="152"/>
      <c r="L55" s="221"/>
      <c r="M55" s="221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222"/>
      <c r="Z55" s="152"/>
    </row>
    <row r="56" spans="10:26" s="151" customFormat="1" ht="12.6" customHeight="1">
      <c r="J56" s="221"/>
      <c r="K56" s="152"/>
      <c r="L56" s="221"/>
      <c r="M56" s="221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222"/>
      <c r="Z56" s="152"/>
    </row>
    <row r="57" spans="10:26" s="151" customFormat="1" ht="12.6" customHeight="1">
      <c r="J57" s="221"/>
      <c r="K57" s="152"/>
      <c r="L57" s="221"/>
      <c r="M57" s="221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222"/>
      <c r="Z57" s="152"/>
    </row>
    <row r="58" spans="10:26" s="151" customFormat="1" ht="12.6" customHeight="1">
      <c r="J58" s="221"/>
      <c r="K58" s="152"/>
      <c r="L58" s="221"/>
      <c r="M58" s="221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222"/>
      <c r="Z58" s="152"/>
    </row>
    <row r="59" spans="10:26" s="151" customFormat="1" ht="12.6" customHeight="1">
      <c r="J59" s="221"/>
      <c r="K59" s="152"/>
      <c r="L59" s="221"/>
      <c r="M59" s="221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222"/>
      <c r="Z59" s="152"/>
    </row>
    <row r="60" spans="10:26" s="151" customFormat="1" ht="12.6" customHeight="1">
      <c r="J60" s="221"/>
      <c r="K60" s="152"/>
      <c r="L60" s="221"/>
      <c r="M60" s="221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222"/>
      <c r="Z60" s="152"/>
    </row>
    <row r="61" spans="10:26" s="151" customFormat="1" ht="15.75">
      <c r="J61" s="221"/>
      <c r="K61" s="152"/>
      <c r="L61" s="221"/>
      <c r="M61" s="221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222"/>
      <c r="Z61" s="152"/>
    </row>
    <row r="62" spans="10:26" s="151" customFormat="1" ht="15.75">
      <c r="J62" s="221"/>
      <c r="K62" s="152"/>
      <c r="L62" s="221"/>
      <c r="M62" s="221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222"/>
      <c r="Z62" s="152"/>
    </row>
    <row r="63" spans="10:26" s="151" customFormat="1" ht="15.75">
      <c r="J63" s="221"/>
      <c r="K63" s="152"/>
      <c r="L63" s="221"/>
      <c r="M63" s="221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222"/>
      <c r="Z63" s="152"/>
    </row>
    <row r="64" spans="10:26" s="151" customFormat="1" ht="15.75">
      <c r="J64" s="221"/>
      <c r="K64" s="152"/>
      <c r="L64" s="221"/>
      <c r="M64" s="221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222"/>
      <c r="Z64" s="152"/>
    </row>
    <row r="65" spans="10:256" s="151" customFormat="1" ht="15.75">
      <c r="J65" s="221"/>
      <c r="K65" s="152"/>
      <c r="L65" s="221"/>
      <c r="M65" s="221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222"/>
      <c r="Z65" s="152"/>
    </row>
    <row r="66" spans="10:256" s="151" customFormat="1" ht="15.75">
      <c r="J66" s="221"/>
      <c r="K66" s="152"/>
      <c r="L66" s="221"/>
      <c r="M66" s="221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222"/>
      <c r="Z66" s="152"/>
    </row>
    <row r="67" spans="10:256" s="151" customFormat="1" ht="15.75">
      <c r="J67" s="221"/>
      <c r="K67" s="152"/>
      <c r="L67" s="221"/>
      <c r="M67" s="221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222"/>
      <c r="Z67" s="152"/>
    </row>
    <row r="68" spans="10:256" s="151" customFormat="1" ht="15.75">
      <c r="J68" s="221"/>
      <c r="K68" s="152"/>
      <c r="L68" s="221"/>
      <c r="M68" s="221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222"/>
      <c r="Z68" s="152"/>
    </row>
    <row r="69" spans="10:256" s="151" customFormat="1" ht="15.75">
      <c r="J69" s="221"/>
      <c r="K69" s="152"/>
      <c r="L69" s="221"/>
      <c r="M69" s="221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222"/>
      <c r="Z69" s="152"/>
    </row>
    <row r="70" spans="10:256" s="151" customFormat="1" ht="15.75">
      <c r="J70" s="221"/>
      <c r="K70" s="152"/>
      <c r="L70" s="221"/>
      <c r="M70" s="221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222"/>
      <c r="Z70" s="152"/>
    </row>
    <row r="71" spans="10:256" s="151" customFormat="1" ht="15.75">
      <c r="J71" s="221"/>
      <c r="K71" s="152"/>
      <c r="L71" s="221"/>
      <c r="M71" s="221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222"/>
      <c r="Z71" s="152"/>
    </row>
    <row r="72" spans="10:256" s="151" customFormat="1" ht="15.75">
      <c r="J72" s="221"/>
      <c r="K72" s="152"/>
      <c r="L72" s="221"/>
      <c r="M72" s="221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222"/>
      <c r="Z72" s="152"/>
    </row>
    <row r="73" spans="10:256" s="151" customFormat="1" ht="15.75">
      <c r="J73" s="221"/>
      <c r="K73" s="152"/>
      <c r="L73" s="221"/>
      <c r="M73" s="221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222"/>
      <c r="Z73" s="152"/>
    </row>
    <row r="74" spans="10:256" s="151" customFormat="1" ht="15.75">
      <c r="J74" s="221"/>
      <c r="K74" s="152"/>
      <c r="L74" s="221"/>
      <c r="M74" s="221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222"/>
      <c r="Z74" s="152"/>
    </row>
    <row r="75" spans="10:256" s="151" customFormat="1" ht="15.75">
      <c r="J75" s="221"/>
      <c r="K75" s="152"/>
      <c r="L75" s="221"/>
      <c r="M75" s="221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2"/>
      <c r="Z75" s="152"/>
    </row>
    <row r="76" spans="10:256" ht="15.75">
      <c r="J76" s="221"/>
      <c r="L76" s="221"/>
      <c r="M76" s="221"/>
      <c r="N76" s="152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1"/>
      <c r="CL76" s="151"/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1"/>
      <c r="DI76" s="151"/>
      <c r="DJ76" s="151"/>
      <c r="DK76" s="151"/>
      <c r="DL76" s="151"/>
      <c r="DM76" s="151"/>
      <c r="DN76" s="151"/>
      <c r="DO76" s="151"/>
      <c r="DP76" s="151"/>
      <c r="DQ76" s="151"/>
      <c r="DR76" s="151"/>
      <c r="DS76" s="151"/>
      <c r="DT76" s="151"/>
      <c r="DU76" s="151"/>
      <c r="DV76" s="151"/>
      <c r="DW76" s="151"/>
      <c r="DX76" s="151"/>
      <c r="DY76" s="151"/>
      <c r="DZ76" s="151"/>
      <c r="EA76" s="151"/>
      <c r="EB76" s="151"/>
      <c r="EC76" s="151"/>
      <c r="ED76" s="151"/>
      <c r="EE76" s="151"/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1"/>
      <c r="ES76" s="151"/>
      <c r="ET76" s="151"/>
      <c r="EU76" s="151"/>
      <c r="EV76" s="151"/>
      <c r="EW76" s="151"/>
      <c r="EX76" s="151"/>
      <c r="EY76" s="151"/>
      <c r="EZ76" s="151"/>
      <c r="FA76" s="151"/>
      <c r="FB76" s="151"/>
      <c r="FC76" s="151"/>
      <c r="FD76" s="151"/>
      <c r="FE76" s="151"/>
      <c r="FF76" s="151"/>
      <c r="FG76" s="151"/>
      <c r="FH76" s="151"/>
      <c r="FI76" s="151"/>
      <c r="FJ76" s="151"/>
      <c r="FK76" s="151"/>
      <c r="FL76" s="151"/>
      <c r="FM76" s="151"/>
      <c r="FN76" s="151"/>
      <c r="FO76" s="151"/>
      <c r="FP76" s="151"/>
      <c r="FQ76" s="151"/>
      <c r="FR76" s="151"/>
      <c r="FS76" s="151"/>
      <c r="FT76" s="151"/>
      <c r="FU76" s="151"/>
      <c r="FV76" s="151"/>
      <c r="FW76" s="151"/>
      <c r="FX76" s="151"/>
      <c r="FY76" s="151"/>
      <c r="FZ76" s="151"/>
      <c r="GA76" s="151"/>
      <c r="GB76" s="151"/>
      <c r="GC76" s="151"/>
      <c r="GD76" s="151"/>
      <c r="GE76" s="151"/>
      <c r="GF76" s="151"/>
      <c r="GG76" s="151"/>
      <c r="GH76" s="151"/>
      <c r="GI76" s="151"/>
      <c r="GJ76" s="151"/>
      <c r="GK76" s="151"/>
      <c r="GL76" s="151"/>
      <c r="GM76" s="151"/>
      <c r="GN76" s="151"/>
      <c r="GO76" s="151"/>
      <c r="GP76" s="151"/>
      <c r="GQ76" s="151"/>
      <c r="GR76" s="151"/>
      <c r="GS76" s="151"/>
      <c r="GT76" s="151"/>
      <c r="GU76" s="151"/>
      <c r="GV76" s="151"/>
      <c r="GW76" s="151"/>
      <c r="GX76" s="151"/>
      <c r="GY76" s="151"/>
      <c r="GZ76" s="151"/>
      <c r="HA76" s="151"/>
      <c r="HB76" s="151"/>
      <c r="HC76" s="151"/>
      <c r="HD76" s="151"/>
      <c r="HE76" s="151"/>
      <c r="HF76" s="151"/>
      <c r="HG76" s="151"/>
      <c r="HH76" s="151"/>
      <c r="HI76" s="151"/>
      <c r="HJ76" s="151"/>
      <c r="HK76" s="151"/>
      <c r="HL76" s="151"/>
      <c r="HM76" s="151"/>
      <c r="HN76" s="151"/>
      <c r="HO76" s="151"/>
      <c r="HP76" s="151"/>
      <c r="HQ76" s="151"/>
      <c r="HR76" s="151"/>
      <c r="HS76" s="151"/>
      <c r="HT76" s="151"/>
      <c r="HU76" s="151"/>
      <c r="HV76" s="151"/>
      <c r="HW76" s="151"/>
      <c r="HX76" s="151"/>
      <c r="HY76" s="151"/>
      <c r="HZ76" s="151"/>
      <c r="IA76" s="151"/>
      <c r="IB76" s="151"/>
      <c r="IC76" s="151"/>
      <c r="ID76" s="151"/>
      <c r="IE76" s="151"/>
      <c r="IF76" s="151"/>
      <c r="IG76" s="151"/>
      <c r="IH76" s="151"/>
      <c r="II76" s="151"/>
      <c r="IJ76" s="151"/>
      <c r="IK76" s="151"/>
      <c r="IL76" s="151"/>
      <c r="IM76" s="151"/>
      <c r="IN76" s="151"/>
      <c r="IO76" s="151"/>
      <c r="IP76" s="151"/>
      <c r="IQ76" s="151"/>
      <c r="IR76" s="151"/>
      <c r="IS76" s="151"/>
      <c r="IT76" s="151"/>
      <c r="IU76" s="151"/>
      <c r="IV76" s="151"/>
    </row>
    <row r="77" spans="10:256" ht="15.75">
      <c r="J77" s="221"/>
      <c r="L77" s="221"/>
      <c r="M77" s="221"/>
      <c r="N77" s="152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1"/>
      <c r="BO77" s="151"/>
      <c r="BP77" s="151"/>
      <c r="BQ77" s="151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1"/>
      <c r="CE77" s="151"/>
      <c r="CF77" s="151"/>
      <c r="CG77" s="151"/>
      <c r="CH77" s="151"/>
      <c r="CI77" s="151"/>
      <c r="CJ77" s="151"/>
      <c r="CK77" s="151"/>
      <c r="CL77" s="151"/>
      <c r="CM77" s="151"/>
      <c r="CN77" s="151"/>
      <c r="CO77" s="151"/>
      <c r="CP77" s="151"/>
      <c r="CQ77" s="151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1"/>
      <c r="DI77" s="151"/>
      <c r="DJ77" s="151"/>
      <c r="DK77" s="151"/>
      <c r="DL77" s="151"/>
      <c r="DM77" s="151"/>
      <c r="DN77" s="151"/>
      <c r="DO77" s="151"/>
      <c r="DP77" s="151"/>
      <c r="DQ77" s="151"/>
      <c r="DR77" s="151"/>
      <c r="DS77" s="151"/>
      <c r="DT77" s="151"/>
      <c r="DU77" s="151"/>
      <c r="DV77" s="151"/>
      <c r="DW77" s="151"/>
      <c r="DX77" s="151"/>
      <c r="DY77" s="151"/>
      <c r="DZ77" s="151"/>
      <c r="EA77" s="151"/>
      <c r="EB77" s="151"/>
      <c r="EC77" s="151"/>
      <c r="ED77" s="151"/>
      <c r="EE77" s="151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1"/>
      <c r="ES77" s="151"/>
      <c r="ET77" s="151"/>
      <c r="EU77" s="151"/>
      <c r="EV77" s="151"/>
      <c r="EW77" s="151"/>
      <c r="EX77" s="151"/>
      <c r="EY77" s="151"/>
      <c r="EZ77" s="151"/>
      <c r="FA77" s="151"/>
      <c r="FB77" s="151"/>
      <c r="FC77" s="151"/>
      <c r="FD77" s="151"/>
      <c r="FE77" s="151"/>
      <c r="FF77" s="151"/>
      <c r="FG77" s="151"/>
      <c r="FH77" s="151"/>
      <c r="FI77" s="151"/>
      <c r="FJ77" s="151"/>
      <c r="FK77" s="151"/>
      <c r="FL77" s="151"/>
      <c r="FM77" s="151"/>
      <c r="FN77" s="151"/>
      <c r="FO77" s="151"/>
      <c r="FP77" s="151"/>
      <c r="FQ77" s="151"/>
      <c r="FR77" s="151"/>
      <c r="FS77" s="151"/>
      <c r="FT77" s="151"/>
      <c r="FU77" s="151"/>
      <c r="FV77" s="151"/>
      <c r="FW77" s="151"/>
      <c r="FX77" s="151"/>
      <c r="FY77" s="151"/>
      <c r="FZ77" s="151"/>
      <c r="GA77" s="151"/>
      <c r="GB77" s="151"/>
      <c r="GC77" s="151"/>
      <c r="GD77" s="151"/>
      <c r="GE77" s="151"/>
      <c r="GF77" s="151"/>
      <c r="GG77" s="151"/>
      <c r="GH77" s="151"/>
      <c r="GI77" s="151"/>
      <c r="GJ77" s="151"/>
      <c r="GK77" s="151"/>
      <c r="GL77" s="151"/>
      <c r="GM77" s="151"/>
      <c r="GN77" s="151"/>
      <c r="GO77" s="151"/>
      <c r="GP77" s="151"/>
      <c r="GQ77" s="151"/>
      <c r="GR77" s="151"/>
      <c r="GS77" s="151"/>
      <c r="GT77" s="151"/>
      <c r="GU77" s="151"/>
      <c r="GV77" s="151"/>
      <c r="GW77" s="151"/>
      <c r="GX77" s="151"/>
      <c r="GY77" s="151"/>
      <c r="GZ77" s="151"/>
      <c r="HA77" s="151"/>
      <c r="HB77" s="151"/>
      <c r="HC77" s="151"/>
      <c r="HD77" s="151"/>
      <c r="HE77" s="151"/>
      <c r="HF77" s="151"/>
      <c r="HG77" s="151"/>
      <c r="HH77" s="151"/>
      <c r="HI77" s="151"/>
      <c r="HJ77" s="151"/>
      <c r="HK77" s="151"/>
      <c r="HL77" s="151"/>
      <c r="HM77" s="151"/>
      <c r="HN77" s="151"/>
      <c r="HO77" s="151"/>
      <c r="HP77" s="151"/>
      <c r="HQ77" s="151"/>
      <c r="HR77" s="151"/>
      <c r="HS77" s="151"/>
      <c r="HT77" s="151"/>
      <c r="HU77" s="151"/>
      <c r="HV77" s="151"/>
      <c r="HW77" s="151"/>
      <c r="HX77" s="151"/>
      <c r="HY77" s="151"/>
      <c r="HZ77" s="151"/>
      <c r="IA77" s="151"/>
      <c r="IB77" s="151"/>
      <c r="IC77" s="151"/>
      <c r="ID77" s="151"/>
      <c r="IE77" s="151"/>
      <c r="IF77" s="151"/>
      <c r="IG77" s="151"/>
      <c r="IH77" s="151"/>
      <c r="II77" s="151"/>
      <c r="IJ77" s="151"/>
      <c r="IK77" s="151"/>
      <c r="IL77" s="151"/>
      <c r="IM77" s="151"/>
      <c r="IN77" s="151"/>
      <c r="IO77" s="151"/>
      <c r="IP77" s="151"/>
      <c r="IQ77" s="151"/>
      <c r="IR77" s="151"/>
      <c r="IS77" s="151"/>
      <c r="IT77" s="151"/>
      <c r="IU77" s="151"/>
      <c r="IV77" s="151"/>
    </row>
    <row r="78" spans="10:256" ht="15.75">
      <c r="J78" s="221"/>
      <c r="L78" s="221"/>
      <c r="M78" s="221"/>
      <c r="N78" s="152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151"/>
      <c r="DM78" s="151"/>
      <c r="DN78" s="151"/>
      <c r="DO78" s="151"/>
      <c r="DP78" s="151"/>
      <c r="DQ78" s="151"/>
      <c r="DR78" s="151"/>
      <c r="DS78" s="151"/>
      <c r="DT78" s="151"/>
      <c r="DU78" s="151"/>
      <c r="DV78" s="151"/>
      <c r="DW78" s="151"/>
      <c r="DX78" s="151"/>
      <c r="DY78" s="151"/>
      <c r="DZ78" s="151"/>
      <c r="EA78" s="151"/>
      <c r="EB78" s="151"/>
      <c r="EC78" s="151"/>
      <c r="ED78" s="151"/>
      <c r="EE78" s="151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/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/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/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/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151"/>
      <c r="IG78" s="151"/>
      <c r="IH78" s="151"/>
      <c r="II78" s="151"/>
      <c r="IJ78" s="151"/>
      <c r="IK78" s="151"/>
      <c r="IL78" s="151"/>
      <c r="IM78" s="151"/>
      <c r="IN78" s="151"/>
      <c r="IO78" s="151"/>
      <c r="IP78" s="151"/>
      <c r="IQ78" s="151"/>
      <c r="IR78" s="151"/>
      <c r="IS78" s="151"/>
      <c r="IT78" s="151"/>
      <c r="IU78" s="151"/>
      <c r="IV78" s="151"/>
    </row>
    <row r="79" spans="10:256" ht="15.75">
      <c r="J79" s="221"/>
      <c r="L79" s="221"/>
      <c r="M79" s="221"/>
      <c r="N79" s="152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/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/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/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/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151"/>
      <c r="IG79" s="151"/>
      <c r="IH79" s="151"/>
      <c r="II79" s="151"/>
      <c r="IJ79" s="151"/>
      <c r="IK79" s="151"/>
      <c r="IL79" s="151"/>
      <c r="IM79" s="151"/>
      <c r="IN79" s="151"/>
      <c r="IO79" s="151"/>
      <c r="IP79" s="151"/>
      <c r="IQ79" s="151"/>
      <c r="IR79" s="151"/>
      <c r="IS79" s="151"/>
      <c r="IT79" s="151"/>
      <c r="IU79" s="151"/>
      <c r="IV79" s="151"/>
    </row>
    <row r="80" spans="10:256" ht="15.75">
      <c r="J80" s="221"/>
      <c r="L80" s="221"/>
      <c r="M80" s="221"/>
      <c r="N80" s="152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151"/>
      <c r="DW80" s="151"/>
      <c r="DX80" s="151"/>
      <c r="DY80" s="151"/>
      <c r="DZ80" s="151"/>
      <c r="EA80" s="151"/>
      <c r="EB80" s="151"/>
      <c r="EC80" s="151"/>
      <c r="ED80" s="151"/>
      <c r="EE80" s="151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/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/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/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/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151"/>
      <c r="IG80" s="151"/>
      <c r="IH80" s="151"/>
      <c r="II80" s="151"/>
      <c r="IJ80" s="151"/>
      <c r="IK80" s="151"/>
      <c r="IL80" s="151"/>
      <c r="IM80" s="151"/>
      <c r="IN80" s="151"/>
      <c r="IO80" s="151"/>
      <c r="IP80" s="151"/>
      <c r="IQ80" s="151"/>
      <c r="IR80" s="151"/>
      <c r="IS80" s="151"/>
      <c r="IT80" s="151"/>
      <c r="IU80" s="151"/>
      <c r="IV80" s="151"/>
    </row>
    <row r="81" spans="1:256" ht="15.75">
      <c r="J81" s="221"/>
      <c r="L81" s="221"/>
      <c r="M81" s="221"/>
      <c r="N81" s="152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  <c r="EX81" s="151"/>
      <c r="EY81" s="151"/>
      <c r="EZ81" s="151"/>
      <c r="FA81" s="151"/>
      <c r="FB81" s="151"/>
      <c r="FC81" s="151"/>
      <c r="FD81" s="151"/>
      <c r="FE81" s="151"/>
      <c r="FF81" s="151"/>
      <c r="FG81" s="151"/>
      <c r="FH81" s="151"/>
      <c r="FI81" s="151"/>
      <c r="FJ81" s="151"/>
      <c r="FK81" s="151"/>
      <c r="FL81" s="151"/>
      <c r="FM81" s="151"/>
      <c r="FN81" s="151"/>
      <c r="FO81" s="151"/>
      <c r="FP81" s="151"/>
      <c r="FQ81" s="151"/>
      <c r="FR81" s="151"/>
      <c r="FS81" s="151"/>
      <c r="FT81" s="151"/>
      <c r="FU81" s="151"/>
      <c r="FV81" s="151"/>
      <c r="FW81" s="151"/>
      <c r="FX81" s="151"/>
      <c r="FY81" s="151"/>
      <c r="FZ81" s="151"/>
      <c r="GA81" s="151"/>
      <c r="GB81" s="151"/>
      <c r="GC81" s="151"/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  <c r="GS81" s="151"/>
      <c r="GT81" s="151"/>
      <c r="GU81" s="151"/>
      <c r="GV81" s="151"/>
      <c r="GW81" s="151"/>
      <c r="GX81" s="151"/>
      <c r="GY81" s="151"/>
      <c r="GZ81" s="151"/>
      <c r="HA81" s="151"/>
      <c r="HB81" s="151"/>
      <c r="HC81" s="151"/>
      <c r="HD81" s="151"/>
      <c r="HE81" s="151"/>
      <c r="HF81" s="151"/>
      <c r="HG81" s="151"/>
      <c r="HH81" s="151"/>
      <c r="HI81" s="151"/>
      <c r="HJ81" s="151"/>
      <c r="HK81" s="151"/>
      <c r="HL81" s="151"/>
      <c r="HM81" s="151"/>
      <c r="HN81" s="151"/>
      <c r="HO81" s="151"/>
      <c r="HP81" s="151"/>
      <c r="HQ81" s="151"/>
      <c r="HR81" s="151"/>
      <c r="HS81" s="151"/>
      <c r="HT81" s="151"/>
      <c r="HU81" s="151"/>
      <c r="HV81" s="151"/>
      <c r="HW81" s="151"/>
      <c r="HX81" s="151"/>
      <c r="HY81" s="151"/>
      <c r="HZ81" s="151"/>
      <c r="IA81" s="151"/>
      <c r="IB81" s="151"/>
      <c r="IC81" s="151"/>
      <c r="ID81" s="151"/>
      <c r="IE81" s="151"/>
      <c r="IF81" s="151"/>
      <c r="IG81" s="151"/>
      <c r="IH81" s="151"/>
      <c r="II81" s="151"/>
      <c r="IJ81" s="151"/>
      <c r="IK81" s="151"/>
      <c r="IL81" s="151"/>
      <c r="IM81" s="151"/>
      <c r="IN81" s="151"/>
      <c r="IO81" s="151"/>
      <c r="IP81" s="151"/>
      <c r="IQ81" s="151"/>
      <c r="IR81" s="151"/>
      <c r="IS81" s="151"/>
      <c r="IT81" s="151"/>
      <c r="IU81" s="151"/>
      <c r="IV81" s="151"/>
    </row>
    <row r="82" spans="1:256" ht="15.75">
      <c r="J82" s="221"/>
      <c r="L82" s="221"/>
      <c r="M82" s="221"/>
      <c r="N82" s="152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51"/>
      <c r="DY82" s="151"/>
      <c r="DZ82" s="151"/>
      <c r="EA82" s="151"/>
      <c r="EB82" s="151"/>
      <c r="EC82" s="151"/>
      <c r="ED82" s="151"/>
      <c r="EE82" s="151"/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1"/>
      <c r="ES82" s="151"/>
      <c r="ET82" s="151"/>
      <c r="EU82" s="151"/>
      <c r="EV82" s="151"/>
      <c r="EW82" s="151"/>
      <c r="EX82" s="151"/>
      <c r="EY82" s="151"/>
      <c r="EZ82" s="151"/>
      <c r="FA82" s="151"/>
      <c r="FB82" s="151"/>
      <c r="FC82" s="151"/>
      <c r="FD82" s="151"/>
      <c r="FE82" s="151"/>
      <c r="FF82" s="151"/>
      <c r="FG82" s="151"/>
      <c r="FH82" s="151"/>
      <c r="FI82" s="151"/>
      <c r="FJ82" s="151"/>
      <c r="FK82" s="151"/>
      <c r="FL82" s="151"/>
      <c r="FM82" s="151"/>
      <c r="FN82" s="151"/>
      <c r="FO82" s="151"/>
      <c r="FP82" s="151"/>
      <c r="FQ82" s="151"/>
      <c r="FR82" s="151"/>
      <c r="FS82" s="151"/>
      <c r="FT82" s="151"/>
      <c r="FU82" s="151"/>
      <c r="FV82" s="151"/>
      <c r="FW82" s="151"/>
      <c r="FX82" s="151"/>
      <c r="FY82" s="151"/>
      <c r="FZ82" s="151"/>
      <c r="GA82" s="151"/>
      <c r="GB82" s="151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  <c r="GS82" s="151"/>
      <c r="GT82" s="151"/>
      <c r="GU82" s="151"/>
      <c r="GV82" s="151"/>
      <c r="GW82" s="151"/>
      <c r="GX82" s="151"/>
      <c r="GY82" s="151"/>
      <c r="GZ82" s="151"/>
      <c r="HA82" s="151"/>
      <c r="HB82" s="151"/>
      <c r="HC82" s="151"/>
      <c r="HD82" s="151"/>
      <c r="HE82" s="151"/>
      <c r="HF82" s="151"/>
      <c r="HG82" s="151"/>
      <c r="HH82" s="151"/>
      <c r="HI82" s="151"/>
      <c r="HJ82" s="151"/>
      <c r="HK82" s="151"/>
      <c r="HL82" s="151"/>
      <c r="HM82" s="151"/>
      <c r="HN82" s="151"/>
      <c r="HO82" s="151"/>
      <c r="HP82" s="151"/>
      <c r="HQ82" s="151"/>
      <c r="HR82" s="151"/>
      <c r="HS82" s="151"/>
      <c r="HT82" s="151"/>
      <c r="HU82" s="151"/>
      <c r="HV82" s="151"/>
      <c r="HW82" s="151"/>
      <c r="HX82" s="151"/>
      <c r="HY82" s="151"/>
      <c r="HZ82" s="151"/>
      <c r="IA82" s="151"/>
      <c r="IB82" s="151"/>
      <c r="IC82" s="151"/>
      <c r="ID82" s="151"/>
      <c r="IE82" s="151"/>
      <c r="IF82" s="151"/>
      <c r="IG82" s="151"/>
      <c r="IH82" s="151"/>
      <c r="II82" s="151"/>
      <c r="IJ82" s="151"/>
      <c r="IK82" s="151"/>
      <c r="IL82" s="151"/>
      <c r="IM82" s="151"/>
      <c r="IN82" s="151"/>
      <c r="IO82" s="151"/>
      <c r="IP82" s="151"/>
      <c r="IQ82" s="151"/>
      <c r="IR82" s="151"/>
      <c r="IS82" s="151"/>
      <c r="IT82" s="151"/>
      <c r="IU82" s="151"/>
      <c r="IV82" s="151"/>
    </row>
    <row r="83" spans="1:256" ht="15.75">
      <c r="J83" s="221"/>
      <c r="L83" s="221"/>
      <c r="M83" s="221"/>
      <c r="N83" s="152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1"/>
      <c r="FF83" s="151"/>
      <c r="FG83" s="151"/>
      <c r="FH83" s="151"/>
      <c r="FI83" s="151"/>
      <c r="FJ83" s="151"/>
      <c r="FK83" s="151"/>
      <c r="FL83" s="151"/>
      <c r="FM83" s="151"/>
      <c r="FN83" s="151"/>
      <c r="FO83" s="151"/>
      <c r="FP83" s="151"/>
      <c r="FQ83" s="151"/>
      <c r="FR83" s="151"/>
      <c r="FS83" s="151"/>
      <c r="FT83" s="151"/>
      <c r="FU83" s="151"/>
      <c r="FV83" s="151"/>
      <c r="FW83" s="151"/>
      <c r="FX83" s="151"/>
      <c r="FY83" s="151"/>
      <c r="FZ83" s="151"/>
      <c r="GA83" s="151"/>
      <c r="GB83" s="151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GS83" s="151"/>
      <c r="GT83" s="151"/>
      <c r="GU83" s="151"/>
      <c r="GV83" s="151"/>
      <c r="GW83" s="151"/>
      <c r="GX83" s="151"/>
      <c r="GY83" s="151"/>
      <c r="GZ83" s="151"/>
      <c r="HA83" s="151"/>
      <c r="HB83" s="151"/>
      <c r="HC83" s="151"/>
      <c r="HD83" s="151"/>
      <c r="HE83" s="151"/>
      <c r="HF83" s="151"/>
      <c r="HG83" s="151"/>
      <c r="HH83" s="151"/>
      <c r="HI83" s="151"/>
      <c r="HJ83" s="151"/>
      <c r="HK83" s="151"/>
      <c r="HL83" s="151"/>
      <c r="HM83" s="151"/>
      <c r="HN83" s="151"/>
      <c r="HO83" s="151"/>
      <c r="HP83" s="151"/>
      <c r="HQ83" s="151"/>
      <c r="HR83" s="151"/>
      <c r="HS83" s="151"/>
      <c r="HT83" s="151"/>
      <c r="HU83" s="151"/>
      <c r="HV83" s="151"/>
      <c r="HW83" s="151"/>
      <c r="HX83" s="151"/>
      <c r="HY83" s="151"/>
      <c r="HZ83" s="151"/>
      <c r="IA83" s="151"/>
      <c r="IB83" s="151"/>
      <c r="IC83" s="151"/>
      <c r="ID83" s="151"/>
      <c r="IE83" s="151"/>
      <c r="IF83" s="151"/>
      <c r="IG83" s="151"/>
      <c r="IH83" s="151"/>
      <c r="II83" s="151"/>
      <c r="IJ83" s="151"/>
      <c r="IK83" s="151"/>
      <c r="IL83" s="151"/>
      <c r="IM83" s="151"/>
      <c r="IN83" s="151"/>
      <c r="IO83" s="151"/>
      <c r="IP83" s="151"/>
      <c r="IQ83" s="151"/>
      <c r="IR83" s="151"/>
      <c r="IS83" s="151"/>
      <c r="IT83" s="151"/>
      <c r="IU83" s="151"/>
      <c r="IV83" s="151"/>
    </row>
    <row r="84" spans="1:256" ht="15.75">
      <c r="J84" s="221"/>
      <c r="L84" s="221"/>
      <c r="M84" s="221"/>
      <c r="N84" s="152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1"/>
      <c r="FF84" s="151"/>
      <c r="FG84" s="151"/>
      <c r="FH84" s="151"/>
      <c r="FI84" s="151"/>
      <c r="FJ84" s="151"/>
      <c r="FK84" s="151"/>
      <c r="FL84" s="151"/>
      <c r="FM84" s="151"/>
      <c r="FN84" s="151"/>
      <c r="FO84" s="151"/>
      <c r="FP84" s="151"/>
      <c r="FQ84" s="151"/>
      <c r="FR84" s="151"/>
      <c r="FS84" s="151"/>
      <c r="FT84" s="151"/>
      <c r="FU84" s="151"/>
      <c r="FV84" s="151"/>
      <c r="FW84" s="151"/>
      <c r="FX84" s="151"/>
      <c r="FY84" s="151"/>
      <c r="FZ84" s="151"/>
      <c r="GA84" s="151"/>
      <c r="GB84" s="151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S84" s="151"/>
      <c r="GT84" s="151"/>
      <c r="GU84" s="151"/>
      <c r="GV84" s="151"/>
      <c r="GW84" s="151"/>
      <c r="GX84" s="151"/>
      <c r="GY84" s="151"/>
      <c r="GZ84" s="151"/>
      <c r="HA84" s="151"/>
      <c r="HB84" s="151"/>
      <c r="HC84" s="151"/>
      <c r="HD84" s="151"/>
      <c r="HE84" s="151"/>
      <c r="HF84" s="151"/>
      <c r="HG84" s="151"/>
      <c r="HH84" s="151"/>
      <c r="HI84" s="151"/>
      <c r="HJ84" s="151"/>
      <c r="HK84" s="151"/>
      <c r="HL84" s="151"/>
      <c r="HM84" s="151"/>
      <c r="HN84" s="151"/>
      <c r="HO84" s="151"/>
      <c r="HP84" s="151"/>
      <c r="HQ84" s="151"/>
      <c r="HR84" s="151"/>
      <c r="HS84" s="151"/>
      <c r="HT84" s="151"/>
      <c r="HU84" s="151"/>
      <c r="HV84" s="151"/>
      <c r="HW84" s="151"/>
      <c r="HX84" s="151"/>
      <c r="HY84" s="151"/>
      <c r="HZ84" s="151"/>
      <c r="IA84" s="151"/>
      <c r="IB84" s="151"/>
      <c r="IC84" s="151"/>
      <c r="ID84" s="151"/>
      <c r="IE84" s="151"/>
      <c r="IF84" s="151"/>
      <c r="IG84" s="151"/>
      <c r="IH84" s="151"/>
      <c r="II84" s="151"/>
      <c r="IJ84" s="151"/>
      <c r="IK84" s="151"/>
      <c r="IL84" s="151"/>
      <c r="IM84" s="151"/>
      <c r="IN84" s="151"/>
      <c r="IO84" s="151"/>
      <c r="IP84" s="151"/>
      <c r="IQ84" s="151"/>
      <c r="IR84" s="151"/>
      <c r="IS84" s="151"/>
      <c r="IT84" s="151"/>
      <c r="IU84" s="151"/>
      <c r="IV84" s="151"/>
    </row>
    <row r="85" spans="1:256" ht="15.75">
      <c r="J85" s="221"/>
      <c r="L85" s="221"/>
      <c r="M85" s="221"/>
      <c r="N85" s="152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  <c r="CL85" s="151"/>
      <c r="CM85" s="151"/>
      <c r="CN85" s="151"/>
      <c r="CO85" s="151"/>
      <c r="CP85" s="151"/>
      <c r="CQ85" s="151"/>
      <c r="CR85" s="151"/>
      <c r="CS85" s="151"/>
      <c r="CT85" s="151"/>
      <c r="CU85" s="151"/>
      <c r="CV85" s="151"/>
      <c r="CW85" s="151"/>
      <c r="CX85" s="151"/>
      <c r="CY85" s="151"/>
      <c r="CZ85" s="151"/>
      <c r="DA85" s="151"/>
      <c r="DB85" s="151"/>
      <c r="DC85" s="151"/>
      <c r="DD85" s="151"/>
      <c r="DE85" s="151"/>
      <c r="DF85" s="151"/>
      <c r="DG85" s="151"/>
      <c r="DH85" s="151"/>
      <c r="DI85" s="151"/>
      <c r="DJ85" s="151"/>
      <c r="DK85" s="151"/>
      <c r="DL85" s="151"/>
      <c r="DM85" s="151"/>
      <c r="DN85" s="151"/>
      <c r="DO85" s="151"/>
      <c r="DP85" s="151"/>
      <c r="DQ85" s="151"/>
      <c r="DR85" s="151"/>
      <c r="DS85" s="151"/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1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1"/>
      <c r="ES85" s="151"/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1"/>
      <c r="FF85" s="151"/>
      <c r="FG85" s="151"/>
      <c r="FH85" s="151"/>
      <c r="FI85" s="151"/>
      <c r="FJ85" s="151"/>
      <c r="FK85" s="151"/>
      <c r="FL85" s="151"/>
      <c r="FM85" s="151"/>
      <c r="FN85" s="151"/>
      <c r="FO85" s="151"/>
      <c r="FP85" s="151"/>
      <c r="FQ85" s="151"/>
      <c r="FR85" s="151"/>
      <c r="FS85" s="151"/>
      <c r="FT85" s="151"/>
      <c r="FU85" s="151"/>
      <c r="FV85" s="151"/>
      <c r="FW85" s="151"/>
      <c r="FX85" s="151"/>
      <c r="FY85" s="151"/>
      <c r="FZ85" s="151"/>
      <c r="GA85" s="151"/>
      <c r="GB85" s="151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S85" s="151"/>
      <c r="GT85" s="151"/>
      <c r="GU85" s="151"/>
      <c r="GV85" s="151"/>
      <c r="GW85" s="151"/>
      <c r="GX85" s="151"/>
      <c r="GY85" s="151"/>
      <c r="GZ85" s="151"/>
      <c r="HA85" s="151"/>
      <c r="HB85" s="151"/>
      <c r="HC85" s="151"/>
      <c r="HD85" s="151"/>
      <c r="HE85" s="151"/>
      <c r="HF85" s="151"/>
      <c r="HG85" s="151"/>
      <c r="HH85" s="151"/>
      <c r="HI85" s="151"/>
      <c r="HJ85" s="151"/>
      <c r="HK85" s="151"/>
      <c r="HL85" s="151"/>
      <c r="HM85" s="151"/>
      <c r="HN85" s="151"/>
      <c r="HO85" s="151"/>
      <c r="HP85" s="151"/>
      <c r="HQ85" s="151"/>
      <c r="HR85" s="151"/>
      <c r="HS85" s="151"/>
      <c r="HT85" s="151"/>
      <c r="HU85" s="151"/>
      <c r="HV85" s="151"/>
      <c r="HW85" s="151"/>
      <c r="HX85" s="151"/>
      <c r="HY85" s="151"/>
      <c r="HZ85" s="151"/>
      <c r="IA85" s="151"/>
      <c r="IB85" s="151"/>
      <c r="IC85" s="151"/>
      <c r="ID85" s="151"/>
      <c r="IE85" s="151"/>
      <c r="IF85" s="151"/>
      <c r="IG85" s="151"/>
      <c r="IH85" s="151"/>
      <c r="II85" s="151"/>
      <c r="IJ85" s="151"/>
      <c r="IK85" s="151"/>
      <c r="IL85" s="151"/>
      <c r="IM85" s="151"/>
      <c r="IN85" s="151"/>
      <c r="IO85" s="151"/>
      <c r="IP85" s="151"/>
      <c r="IQ85" s="151"/>
      <c r="IR85" s="151"/>
      <c r="IS85" s="151"/>
      <c r="IT85" s="151"/>
      <c r="IU85" s="151"/>
      <c r="IV85" s="151"/>
    </row>
    <row r="86" spans="1:256" ht="15.75">
      <c r="J86" s="221"/>
      <c r="L86" s="221"/>
      <c r="M86" s="221"/>
      <c r="N86" s="152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1"/>
      <c r="CL86" s="151"/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1"/>
      <c r="DE86" s="151"/>
      <c r="DF86" s="151"/>
      <c r="DG86" s="151"/>
      <c r="DH86" s="151"/>
      <c r="DI86" s="151"/>
      <c r="DJ86" s="151"/>
      <c r="DK86" s="151"/>
      <c r="DL86" s="151"/>
      <c r="DM86" s="151"/>
      <c r="DN86" s="151"/>
      <c r="DO86" s="151"/>
      <c r="DP86" s="151"/>
      <c r="DQ86" s="151"/>
      <c r="DR86" s="151"/>
      <c r="DS86" s="151"/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1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1"/>
      <c r="ES86" s="151"/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1"/>
      <c r="FF86" s="151"/>
      <c r="FG86" s="151"/>
      <c r="FH86" s="151"/>
      <c r="FI86" s="151"/>
      <c r="FJ86" s="151"/>
      <c r="FK86" s="151"/>
      <c r="FL86" s="151"/>
      <c r="FM86" s="151"/>
      <c r="FN86" s="151"/>
      <c r="FO86" s="151"/>
      <c r="FP86" s="151"/>
      <c r="FQ86" s="151"/>
      <c r="FR86" s="151"/>
      <c r="FS86" s="151"/>
      <c r="FT86" s="151"/>
      <c r="FU86" s="151"/>
      <c r="FV86" s="151"/>
      <c r="FW86" s="151"/>
      <c r="FX86" s="151"/>
      <c r="FY86" s="151"/>
      <c r="FZ86" s="151"/>
      <c r="GA86" s="151"/>
      <c r="GB86" s="151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S86" s="151"/>
      <c r="GT86" s="151"/>
      <c r="GU86" s="151"/>
      <c r="GV86" s="151"/>
      <c r="GW86" s="151"/>
      <c r="GX86" s="151"/>
      <c r="GY86" s="151"/>
      <c r="GZ86" s="151"/>
      <c r="HA86" s="151"/>
      <c r="HB86" s="151"/>
      <c r="HC86" s="151"/>
      <c r="HD86" s="151"/>
      <c r="HE86" s="151"/>
      <c r="HF86" s="151"/>
      <c r="HG86" s="151"/>
      <c r="HH86" s="151"/>
      <c r="HI86" s="151"/>
      <c r="HJ86" s="151"/>
      <c r="HK86" s="151"/>
      <c r="HL86" s="151"/>
      <c r="HM86" s="151"/>
      <c r="HN86" s="151"/>
      <c r="HO86" s="151"/>
      <c r="HP86" s="151"/>
      <c r="HQ86" s="151"/>
      <c r="HR86" s="151"/>
      <c r="HS86" s="151"/>
      <c r="HT86" s="151"/>
      <c r="HU86" s="151"/>
      <c r="HV86" s="151"/>
      <c r="HW86" s="151"/>
      <c r="HX86" s="151"/>
      <c r="HY86" s="151"/>
      <c r="HZ86" s="151"/>
      <c r="IA86" s="151"/>
      <c r="IB86" s="151"/>
      <c r="IC86" s="151"/>
      <c r="ID86" s="151"/>
      <c r="IE86" s="151"/>
      <c r="IF86" s="151"/>
      <c r="IG86" s="151"/>
      <c r="IH86" s="151"/>
      <c r="II86" s="151"/>
      <c r="IJ86" s="151"/>
      <c r="IK86" s="151"/>
      <c r="IL86" s="151"/>
      <c r="IM86" s="151"/>
      <c r="IN86" s="151"/>
      <c r="IO86" s="151"/>
      <c r="IP86" s="151"/>
      <c r="IQ86" s="151"/>
      <c r="IR86" s="151"/>
      <c r="IS86" s="151"/>
      <c r="IT86" s="151"/>
      <c r="IU86" s="151"/>
      <c r="IV86" s="151"/>
    </row>
    <row r="87" spans="1:256" ht="15.75">
      <c r="J87" s="221"/>
      <c r="L87" s="221"/>
      <c r="M87" s="221"/>
      <c r="N87" s="152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  <c r="BI87" s="151"/>
      <c r="BJ87" s="151"/>
      <c r="BK87" s="151"/>
      <c r="BL87" s="151"/>
      <c r="BM87" s="151"/>
      <c r="BN87" s="151"/>
      <c r="BO87" s="151"/>
      <c r="BP87" s="151"/>
      <c r="BQ87" s="151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151"/>
      <c r="CV87" s="151"/>
      <c r="CW87" s="151"/>
      <c r="CX87" s="151"/>
      <c r="CY87" s="151"/>
      <c r="CZ87" s="151"/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1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1"/>
      <c r="ES87" s="151"/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1"/>
      <c r="FF87" s="151"/>
      <c r="FG87" s="151"/>
      <c r="FH87" s="151"/>
      <c r="FI87" s="151"/>
      <c r="FJ87" s="151"/>
      <c r="FK87" s="151"/>
      <c r="FL87" s="151"/>
      <c r="FM87" s="151"/>
      <c r="FN87" s="151"/>
      <c r="FO87" s="151"/>
      <c r="FP87" s="151"/>
      <c r="FQ87" s="151"/>
      <c r="FR87" s="151"/>
      <c r="FS87" s="151"/>
      <c r="FT87" s="151"/>
      <c r="FU87" s="151"/>
      <c r="FV87" s="151"/>
      <c r="FW87" s="151"/>
      <c r="FX87" s="151"/>
      <c r="FY87" s="151"/>
      <c r="FZ87" s="151"/>
      <c r="GA87" s="151"/>
      <c r="GB87" s="151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S87" s="151"/>
      <c r="GT87" s="151"/>
      <c r="GU87" s="151"/>
      <c r="GV87" s="151"/>
      <c r="GW87" s="151"/>
      <c r="GX87" s="151"/>
      <c r="GY87" s="151"/>
      <c r="GZ87" s="151"/>
      <c r="HA87" s="151"/>
      <c r="HB87" s="151"/>
      <c r="HC87" s="151"/>
      <c r="HD87" s="151"/>
      <c r="HE87" s="151"/>
      <c r="HF87" s="151"/>
      <c r="HG87" s="151"/>
      <c r="HH87" s="151"/>
      <c r="HI87" s="151"/>
      <c r="HJ87" s="151"/>
      <c r="HK87" s="151"/>
      <c r="HL87" s="151"/>
      <c r="HM87" s="151"/>
      <c r="HN87" s="151"/>
      <c r="HO87" s="151"/>
      <c r="HP87" s="151"/>
      <c r="HQ87" s="151"/>
      <c r="HR87" s="151"/>
      <c r="HS87" s="151"/>
      <c r="HT87" s="151"/>
      <c r="HU87" s="151"/>
      <c r="HV87" s="151"/>
      <c r="HW87" s="151"/>
      <c r="HX87" s="151"/>
      <c r="HY87" s="151"/>
      <c r="HZ87" s="151"/>
      <c r="IA87" s="151"/>
      <c r="IB87" s="151"/>
      <c r="IC87" s="151"/>
      <c r="ID87" s="151"/>
      <c r="IE87" s="151"/>
      <c r="IF87" s="151"/>
      <c r="IG87" s="151"/>
      <c r="IH87" s="151"/>
      <c r="II87" s="151"/>
      <c r="IJ87" s="151"/>
      <c r="IK87" s="151"/>
      <c r="IL87" s="151"/>
      <c r="IM87" s="151"/>
      <c r="IN87" s="151"/>
      <c r="IO87" s="151"/>
      <c r="IP87" s="151"/>
      <c r="IQ87" s="151"/>
      <c r="IR87" s="151"/>
      <c r="IS87" s="151"/>
      <c r="IT87" s="151"/>
      <c r="IU87" s="151"/>
      <c r="IV87" s="151"/>
    </row>
    <row r="88" spans="1:256" ht="15.75">
      <c r="J88" s="221"/>
      <c r="L88" s="221"/>
      <c r="M88" s="221"/>
      <c r="N88" s="152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151"/>
      <c r="FH88" s="151"/>
      <c r="FI88" s="151"/>
      <c r="FJ88" s="151"/>
      <c r="FK88" s="151"/>
      <c r="FL88" s="151"/>
      <c r="FM88" s="151"/>
      <c r="FN88" s="151"/>
      <c r="FO88" s="151"/>
      <c r="FP88" s="151"/>
      <c r="FQ88" s="151"/>
      <c r="FR88" s="151"/>
      <c r="FS88" s="151"/>
      <c r="FT88" s="151"/>
      <c r="FU88" s="151"/>
      <c r="FV88" s="151"/>
      <c r="FW88" s="151"/>
      <c r="FX88" s="151"/>
      <c r="FY88" s="151"/>
      <c r="FZ88" s="151"/>
      <c r="GA88" s="151"/>
      <c r="GB88" s="151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S88" s="151"/>
      <c r="GT88" s="151"/>
      <c r="GU88" s="151"/>
      <c r="GV88" s="151"/>
      <c r="GW88" s="151"/>
      <c r="GX88" s="151"/>
      <c r="GY88" s="151"/>
      <c r="GZ88" s="151"/>
      <c r="HA88" s="151"/>
      <c r="HB88" s="151"/>
      <c r="HC88" s="151"/>
      <c r="HD88" s="151"/>
      <c r="HE88" s="151"/>
      <c r="HF88" s="151"/>
      <c r="HG88" s="151"/>
      <c r="HH88" s="151"/>
      <c r="HI88" s="151"/>
      <c r="HJ88" s="151"/>
      <c r="HK88" s="151"/>
      <c r="HL88" s="151"/>
      <c r="HM88" s="151"/>
      <c r="HN88" s="151"/>
      <c r="HO88" s="151"/>
      <c r="HP88" s="151"/>
      <c r="HQ88" s="151"/>
      <c r="HR88" s="151"/>
      <c r="HS88" s="151"/>
      <c r="HT88" s="151"/>
      <c r="HU88" s="151"/>
      <c r="HV88" s="151"/>
      <c r="HW88" s="151"/>
      <c r="HX88" s="151"/>
      <c r="HY88" s="151"/>
      <c r="HZ88" s="151"/>
      <c r="IA88" s="151"/>
      <c r="IB88" s="151"/>
      <c r="IC88" s="151"/>
      <c r="ID88" s="151"/>
      <c r="IE88" s="151"/>
      <c r="IF88" s="151"/>
      <c r="IG88" s="151"/>
      <c r="IH88" s="151"/>
      <c r="II88" s="151"/>
      <c r="IJ88" s="151"/>
      <c r="IK88" s="151"/>
      <c r="IL88" s="151"/>
      <c r="IM88" s="151"/>
      <c r="IN88" s="151"/>
      <c r="IO88" s="151"/>
      <c r="IP88" s="151"/>
      <c r="IQ88" s="151"/>
      <c r="IR88" s="151"/>
      <c r="IS88" s="151"/>
      <c r="IT88" s="151"/>
      <c r="IU88" s="151"/>
      <c r="IV88" s="151"/>
    </row>
    <row r="89" spans="1:256" ht="15.75">
      <c r="J89" s="221"/>
      <c r="L89" s="221"/>
      <c r="M89" s="221"/>
      <c r="N89" s="152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  <c r="HW89" s="151"/>
      <c r="HX89" s="151"/>
      <c r="HY89" s="151"/>
      <c r="HZ89" s="151"/>
      <c r="IA89" s="151"/>
      <c r="IB89" s="151"/>
      <c r="IC89" s="151"/>
      <c r="ID89" s="151"/>
      <c r="IE89" s="151"/>
      <c r="IF89" s="151"/>
      <c r="IG89" s="151"/>
      <c r="IH89" s="151"/>
      <c r="II89" s="151"/>
      <c r="IJ89" s="151"/>
      <c r="IK89" s="151"/>
      <c r="IL89" s="151"/>
      <c r="IM89" s="151"/>
      <c r="IN89" s="151"/>
      <c r="IO89" s="151"/>
      <c r="IP89" s="151"/>
      <c r="IQ89" s="151"/>
      <c r="IR89" s="151"/>
      <c r="IS89" s="151"/>
      <c r="IT89" s="151"/>
      <c r="IU89" s="151"/>
      <c r="IV89" s="151"/>
    </row>
    <row r="90" spans="1:256" ht="15.75"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  <c r="HW90" s="151"/>
      <c r="HX90" s="151"/>
      <c r="HY90" s="151"/>
      <c r="HZ90" s="151"/>
      <c r="IA90" s="151"/>
      <c r="IB90" s="151"/>
      <c r="IC90" s="151"/>
      <c r="ID90" s="151"/>
      <c r="IE90" s="151"/>
      <c r="IF90" s="151"/>
      <c r="IG90" s="151"/>
      <c r="IH90" s="151"/>
      <c r="II90" s="151"/>
      <c r="IJ90" s="151"/>
      <c r="IK90" s="151"/>
      <c r="IL90" s="151"/>
      <c r="IM90" s="151"/>
      <c r="IN90" s="151"/>
      <c r="IO90" s="151"/>
      <c r="IP90" s="151"/>
      <c r="IQ90" s="151"/>
      <c r="IR90" s="151"/>
      <c r="IS90" s="151"/>
      <c r="IT90" s="151"/>
      <c r="IU90" s="151"/>
      <c r="IV90" s="151"/>
    </row>
    <row r="91" spans="1:256" ht="15.75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L91" s="151"/>
      <c r="M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0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  <c r="HL91" s="151"/>
      <c r="HM91" s="151"/>
      <c r="HN91" s="151"/>
      <c r="HO91" s="151"/>
      <c r="HP91" s="151"/>
      <c r="HQ91" s="151"/>
      <c r="HR91" s="151"/>
      <c r="HS91" s="151"/>
      <c r="HT91" s="151"/>
      <c r="HU91" s="151"/>
      <c r="HV91" s="151"/>
      <c r="HW91" s="151"/>
      <c r="HX91" s="151"/>
      <c r="HY91" s="151"/>
      <c r="HZ91" s="151"/>
      <c r="IA91" s="151"/>
      <c r="IB91" s="151"/>
      <c r="IC91" s="151"/>
      <c r="ID91" s="151"/>
      <c r="IE91" s="151"/>
      <c r="IF91" s="151"/>
      <c r="IG91" s="151"/>
      <c r="IH91" s="151"/>
      <c r="II91" s="151"/>
      <c r="IJ91" s="151"/>
      <c r="IK91" s="151"/>
      <c r="IL91" s="151"/>
      <c r="IM91" s="151"/>
      <c r="IN91" s="151"/>
      <c r="IO91" s="151"/>
      <c r="IP91" s="151"/>
      <c r="IQ91" s="151"/>
      <c r="IR91" s="151"/>
      <c r="IS91" s="151"/>
      <c r="IT91" s="151"/>
      <c r="IU91" s="151"/>
      <c r="IV91" s="151"/>
    </row>
    <row r="92" spans="1:256" ht="15.7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L92" s="151"/>
      <c r="M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0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51"/>
      <c r="HW92" s="151"/>
      <c r="HX92" s="151"/>
      <c r="HY92" s="151"/>
      <c r="HZ92" s="151"/>
      <c r="IA92" s="151"/>
      <c r="IB92" s="151"/>
      <c r="IC92" s="151"/>
      <c r="ID92" s="151"/>
      <c r="IE92" s="151"/>
      <c r="IF92" s="151"/>
      <c r="IG92" s="151"/>
      <c r="IH92" s="151"/>
      <c r="II92" s="151"/>
      <c r="IJ92" s="151"/>
      <c r="IK92" s="151"/>
      <c r="IL92" s="151"/>
      <c r="IM92" s="151"/>
      <c r="IN92" s="151"/>
      <c r="IO92" s="151"/>
      <c r="IP92" s="151"/>
      <c r="IQ92" s="151"/>
      <c r="IR92" s="151"/>
      <c r="IS92" s="151"/>
      <c r="IT92" s="151"/>
      <c r="IU92" s="151"/>
      <c r="IV92" s="151"/>
    </row>
    <row r="93" spans="1:256" ht="15.7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L93" s="151"/>
      <c r="M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0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51"/>
      <c r="HW93" s="151"/>
      <c r="HX93" s="151"/>
      <c r="HY93" s="151"/>
      <c r="HZ93" s="151"/>
      <c r="IA93" s="151"/>
      <c r="IB93" s="151"/>
      <c r="IC93" s="151"/>
      <c r="ID93" s="151"/>
      <c r="IE93" s="151"/>
      <c r="IF93" s="151"/>
      <c r="IG93" s="151"/>
      <c r="IH93" s="151"/>
      <c r="II93" s="151"/>
      <c r="IJ93" s="151"/>
      <c r="IK93" s="151"/>
      <c r="IL93" s="151"/>
      <c r="IM93" s="151"/>
      <c r="IN93" s="151"/>
      <c r="IO93" s="151"/>
      <c r="IP93" s="151"/>
      <c r="IQ93" s="151"/>
      <c r="IR93" s="151"/>
      <c r="IS93" s="151"/>
      <c r="IT93" s="151"/>
      <c r="IU93" s="151"/>
      <c r="IV93" s="151"/>
    </row>
    <row r="94" spans="1:256" ht="15.7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L94" s="151"/>
      <c r="M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0"/>
      <c r="Z94" s="151"/>
      <c r="AA94" s="151"/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1"/>
      <c r="BT94" s="151"/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1"/>
      <c r="CL94" s="151"/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1"/>
      <c r="DE94" s="151"/>
      <c r="DF94" s="151"/>
      <c r="DG94" s="151"/>
      <c r="DH94" s="151"/>
      <c r="DI94" s="151"/>
      <c r="DJ94" s="151"/>
      <c r="DK94" s="151"/>
      <c r="DL94" s="151"/>
      <c r="DM94" s="151"/>
      <c r="DN94" s="151"/>
      <c r="DO94" s="151"/>
      <c r="DP94" s="151"/>
      <c r="DQ94" s="151"/>
      <c r="DR94" s="151"/>
      <c r="DS94" s="151"/>
      <c r="DT94" s="151"/>
      <c r="DU94" s="151"/>
      <c r="DV94" s="151"/>
      <c r="DW94" s="151"/>
      <c r="DX94" s="151"/>
      <c r="DY94" s="151"/>
      <c r="DZ94" s="151"/>
      <c r="EA94" s="151"/>
      <c r="EB94" s="151"/>
      <c r="EC94" s="151"/>
      <c r="ED94" s="151"/>
      <c r="EE94" s="151"/>
      <c r="EF94" s="151"/>
      <c r="EG94" s="151"/>
      <c r="EH94" s="151"/>
      <c r="EI94" s="151"/>
      <c r="EJ94" s="151"/>
      <c r="EK94" s="151"/>
      <c r="EL94" s="151"/>
      <c r="EM94" s="151"/>
      <c r="EN94" s="151"/>
      <c r="EO94" s="151"/>
      <c r="EP94" s="151"/>
      <c r="EQ94" s="151"/>
      <c r="ER94" s="151"/>
      <c r="ES94" s="151"/>
      <c r="ET94" s="151"/>
      <c r="EU94" s="151"/>
      <c r="EV94" s="151"/>
      <c r="EW94" s="151"/>
      <c r="EX94" s="151"/>
      <c r="EY94" s="151"/>
      <c r="EZ94" s="151"/>
      <c r="FA94" s="151"/>
      <c r="FB94" s="151"/>
      <c r="FC94" s="151"/>
      <c r="FD94" s="151"/>
      <c r="FE94" s="151"/>
      <c r="FF94" s="151"/>
      <c r="FG94" s="151"/>
      <c r="FH94" s="151"/>
      <c r="FI94" s="151"/>
      <c r="FJ94" s="151"/>
      <c r="FK94" s="151"/>
      <c r="FL94" s="151"/>
      <c r="FM94" s="151"/>
      <c r="FN94" s="151"/>
      <c r="FO94" s="151"/>
      <c r="FP94" s="151"/>
      <c r="FQ94" s="151"/>
      <c r="FR94" s="151"/>
      <c r="FS94" s="151"/>
      <c r="FT94" s="151"/>
      <c r="FU94" s="151"/>
      <c r="FV94" s="151"/>
      <c r="FW94" s="151"/>
      <c r="FX94" s="151"/>
      <c r="FY94" s="151"/>
      <c r="FZ94" s="151"/>
      <c r="GA94" s="151"/>
      <c r="GB94" s="151"/>
      <c r="GC94" s="151"/>
      <c r="GD94" s="151"/>
      <c r="GE94" s="151"/>
      <c r="GF94" s="151"/>
      <c r="GG94" s="151"/>
      <c r="GH94" s="151"/>
      <c r="GI94" s="151"/>
      <c r="GJ94" s="151"/>
      <c r="GK94" s="151"/>
      <c r="GL94" s="151"/>
      <c r="GM94" s="151"/>
      <c r="GN94" s="151"/>
      <c r="GO94" s="151"/>
      <c r="GP94" s="151"/>
      <c r="GQ94" s="151"/>
      <c r="GR94" s="151"/>
      <c r="GS94" s="151"/>
      <c r="GT94" s="151"/>
      <c r="GU94" s="151"/>
      <c r="GV94" s="151"/>
      <c r="GW94" s="151"/>
      <c r="GX94" s="151"/>
      <c r="GY94" s="151"/>
      <c r="GZ94" s="151"/>
      <c r="HA94" s="151"/>
      <c r="HB94" s="151"/>
      <c r="HC94" s="151"/>
      <c r="HD94" s="151"/>
      <c r="HE94" s="151"/>
      <c r="HF94" s="151"/>
      <c r="HG94" s="151"/>
      <c r="HH94" s="151"/>
      <c r="HI94" s="151"/>
      <c r="HJ94" s="151"/>
      <c r="HK94" s="151"/>
      <c r="HL94" s="151"/>
      <c r="HM94" s="151"/>
      <c r="HN94" s="151"/>
      <c r="HO94" s="151"/>
      <c r="HP94" s="151"/>
      <c r="HQ94" s="151"/>
      <c r="HR94" s="151"/>
      <c r="HS94" s="151"/>
      <c r="HT94" s="151"/>
      <c r="HU94" s="151"/>
      <c r="HV94" s="151"/>
      <c r="HW94" s="151"/>
      <c r="HX94" s="151"/>
      <c r="HY94" s="151"/>
      <c r="HZ94" s="151"/>
      <c r="IA94" s="151"/>
      <c r="IB94" s="151"/>
      <c r="IC94" s="151"/>
      <c r="ID94" s="151"/>
      <c r="IE94" s="151"/>
      <c r="IF94" s="151"/>
      <c r="IG94" s="151"/>
      <c r="IH94" s="151"/>
      <c r="II94" s="151"/>
      <c r="IJ94" s="151"/>
      <c r="IK94" s="151"/>
      <c r="IL94" s="151"/>
      <c r="IM94" s="151"/>
      <c r="IN94" s="151"/>
      <c r="IO94" s="151"/>
      <c r="IP94" s="151"/>
      <c r="IQ94" s="151"/>
      <c r="IR94" s="151"/>
      <c r="IS94" s="151"/>
      <c r="IT94" s="151"/>
      <c r="IU94" s="151"/>
      <c r="IV94" s="151"/>
    </row>
    <row r="95" spans="1:256" ht="15.7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L95" s="151"/>
      <c r="M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0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51"/>
      <c r="HW95" s="151"/>
      <c r="HX95" s="151"/>
      <c r="HY95" s="151"/>
      <c r="HZ95" s="151"/>
      <c r="IA95" s="151"/>
      <c r="IB95" s="151"/>
      <c r="IC95" s="151"/>
      <c r="ID95" s="151"/>
      <c r="IE95" s="151"/>
      <c r="IF95" s="151"/>
      <c r="IG95" s="151"/>
      <c r="IH95" s="151"/>
      <c r="II95" s="151"/>
      <c r="IJ95" s="151"/>
      <c r="IK95" s="151"/>
      <c r="IL95" s="151"/>
      <c r="IM95" s="151"/>
      <c r="IN95" s="151"/>
      <c r="IO95" s="151"/>
      <c r="IP95" s="151"/>
      <c r="IQ95" s="151"/>
      <c r="IR95" s="151"/>
      <c r="IS95" s="151"/>
      <c r="IT95" s="151"/>
      <c r="IU95" s="151"/>
      <c r="IV95" s="151"/>
    </row>
    <row r="96" spans="1:256" ht="15.7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L96" s="151"/>
      <c r="M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0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1"/>
      <c r="CL96" s="151"/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1"/>
      <c r="FF96" s="151"/>
      <c r="FG96" s="151"/>
      <c r="FH96" s="151"/>
      <c r="FI96" s="151"/>
      <c r="FJ96" s="151"/>
      <c r="FK96" s="151"/>
      <c r="FL96" s="151"/>
      <c r="FM96" s="151"/>
      <c r="FN96" s="151"/>
      <c r="FO96" s="151"/>
      <c r="FP96" s="151"/>
      <c r="FQ96" s="151"/>
      <c r="FR96" s="151"/>
      <c r="FS96" s="151"/>
      <c r="FT96" s="151"/>
      <c r="FU96" s="151"/>
      <c r="FV96" s="151"/>
      <c r="FW96" s="151"/>
      <c r="FX96" s="151"/>
      <c r="FY96" s="151"/>
      <c r="FZ96" s="151"/>
      <c r="GA96" s="151"/>
      <c r="GB96" s="151"/>
      <c r="GC96" s="151"/>
      <c r="GD96" s="151"/>
      <c r="GE96" s="151"/>
      <c r="GF96" s="151"/>
      <c r="GG96" s="151"/>
      <c r="GH96" s="151"/>
      <c r="GI96" s="151"/>
      <c r="GJ96" s="151"/>
      <c r="GK96" s="151"/>
      <c r="GL96" s="151"/>
      <c r="GM96" s="151"/>
      <c r="GN96" s="151"/>
      <c r="GO96" s="151"/>
      <c r="GP96" s="151"/>
      <c r="GQ96" s="151"/>
      <c r="GR96" s="151"/>
      <c r="GS96" s="151"/>
      <c r="GT96" s="151"/>
      <c r="GU96" s="151"/>
      <c r="GV96" s="151"/>
      <c r="GW96" s="151"/>
      <c r="GX96" s="151"/>
      <c r="GY96" s="151"/>
      <c r="GZ96" s="151"/>
      <c r="HA96" s="151"/>
      <c r="HB96" s="151"/>
      <c r="HC96" s="151"/>
      <c r="HD96" s="151"/>
      <c r="HE96" s="151"/>
      <c r="HF96" s="151"/>
      <c r="HG96" s="151"/>
      <c r="HH96" s="151"/>
      <c r="HI96" s="151"/>
      <c r="HJ96" s="151"/>
      <c r="HK96" s="151"/>
      <c r="HL96" s="151"/>
      <c r="HM96" s="151"/>
      <c r="HN96" s="151"/>
      <c r="HO96" s="151"/>
      <c r="HP96" s="151"/>
      <c r="HQ96" s="151"/>
      <c r="HR96" s="151"/>
      <c r="HS96" s="151"/>
      <c r="HT96" s="151"/>
      <c r="HU96" s="151"/>
      <c r="HV96" s="151"/>
      <c r="HW96" s="151"/>
      <c r="HX96" s="151"/>
      <c r="HY96" s="151"/>
      <c r="HZ96" s="151"/>
      <c r="IA96" s="151"/>
      <c r="IB96" s="151"/>
      <c r="IC96" s="151"/>
      <c r="ID96" s="151"/>
      <c r="IE96" s="151"/>
      <c r="IF96" s="151"/>
      <c r="IG96" s="151"/>
      <c r="IH96" s="151"/>
      <c r="II96" s="151"/>
      <c r="IJ96" s="151"/>
      <c r="IK96" s="151"/>
      <c r="IL96" s="151"/>
      <c r="IM96" s="151"/>
      <c r="IN96" s="151"/>
      <c r="IO96" s="151"/>
      <c r="IP96" s="151"/>
      <c r="IQ96" s="151"/>
      <c r="IR96" s="151"/>
      <c r="IS96" s="151"/>
      <c r="IT96" s="151"/>
      <c r="IU96" s="151"/>
      <c r="IV96" s="151"/>
    </row>
    <row r="97" spans="1:256" ht="15.7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L97" s="151"/>
      <c r="M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0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  <c r="DM97" s="151"/>
      <c r="DN97" s="151"/>
      <c r="DO97" s="151"/>
      <c r="DP97" s="151"/>
      <c r="DQ97" s="151"/>
      <c r="DR97" s="151"/>
      <c r="DS97" s="151"/>
      <c r="DT97" s="151"/>
      <c r="DU97" s="151"/>
      <c r="DV97" s="151"/>
      <c r="DW97" s="151"/>
      <c r="DX97" s="151"/>
      <c r="DY97" s="151"/>
      <c r="DZ97" s="151"/>
      <c r="EA97" s="151"/>
      <c r="EB97" s="151"/>
      <c r="EC97" s="151"/>
      <c r="ED97" s="151"/>
      <c r="EE97" s="151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1"/>
      <c r="ES97" s="151"/>
      <c r="ET97" s="151"/>
      <c r="EU97" s="151"/>
      <c r="EV97" s="151"/>
      <c r="EW97" s="151"/>
      <c r="EX97" s="151"/>
      <c r="EY97" s="151"/>
      <c r="EZ97" s="151"/>
      <c r="FA97" s="151"/>
      <c r="FB97" s="151"/>
      <c r="FC97" s="151"/>
      <c r="FD97" s="151"/>
      <c r="FE97" s="151"/>
      <c r="FF97" s="151"/>
      <c r="FG97" s="151"/>
      <c r="FH97" s="151"/>
      <c r="FI97" s="151"/>
      <c r="FJ97" s="151"/>
      <c r="FK97" s="151"/>
      <c r="FL97" s="151"/>
      <c r="FM97" s="151"/>
      <c r="FN97" s="151"/>
      <c r="FO97" s="151"/>
      <c r="FP97" s="151"/>
      <c r="FQ97" s="151"/>
      <c r="FR97" s="151"/>
      <c r="FS97" s="151"/>
      <c r="FT97" s="151"/>
      <c r="FU97" s="151"/>
      <c r="FV97" s="151"/>
      <c r="FW97" s="151"/>
      <c r="FX97" s="151"/>
      <c r="FY97" s="151"/>
      <c r="FZ97" s="151"/>
      <c r="GA97" s="151"/>
      <c r="GB97" s="151"/>
      <c r="GC97" s="151"/>
      <c r="GD97" s="151"/>
      <c r="GE97" s="151"/>
      <c r="GF97" s="151"/>
      <c r="GG97" s="151"/>
      <c r="GH97" s="151"/>
      <c r="GI97" s="151"/>
      <c r="GJ97" s="151"/>
      <c r="GK97" s="151"/>
      <c r="GL97" s="151"/>
      <c r="GM97" s="151"/>
      <c r="GN97" s="151"/>
      <c r="GO97" s="151"/>
      <c r="GP97" s="151"/>
      <c r="GQ97" s="151"/>
      <c r="GR97" s="151"/>
      <c r="GS97" s="151"/>
      <c r="GT97" s="151"/>
      <c r="GU97" s="151"/>
      <c r="GV97" s="151"/>
      <c r="GW97" s="151"/>
      <c r="GX97" s="151"/>
      <c r="GY97" s="151"/>
      <c r="GZ97" s="151"/>
      <c r="HA97" s="151"/>
      <c r="HB97" s="151"/>
      <c r="HC97" s="151"/>
      <c r="HD97" s="151"/>
      <c r="HE97" s="151"/>
      <c r="HF97" s="151"/>
      <c r="HG97" s="151"/>
      <c r="HH97" s="151"/>
      <c r="HI97" s="151"/>
      <c r="HJ97" s="151"/>
      <c r="HK97" s="151"/>
      <c r="HL97" s="151"/>
      <c r="HM97" s="151"/>
      <c r="HN97" s="151"/>
      <c r="HO97" s="151"/>
      <c r="HP97" s="151"/>
      <c r="HQ97" s="151"/>
      <c r="HR97" s="151"/>
      <c r="HS97" s="151"/>
      <c r="HT97" s="151"/>
      <c r="HU97" s="151"/>
      <c r="HV97" s="151"/>
      <c r="HW97" s="151"/>
      <c r="HX97" s="151"/>
      <c r="HY97" s="151"/>
      <c r="HZ97" s="151"/>
      <c r="IA97" s="151"/>
      <c r="IB97" s="151"/>
      <c r="IC97" s="151"/>
      <c r="ID97" s="151"/>
      <c r="IE97" s="151"/>
      <c r="IF97" s="151"/>
      <c r="IG97" s="151"/>
      <c r="IH97" s="151"/>
      <c r="II97" s="151"/>
      <c r="IJ97" s="151"/>
      <c r="IK97" s="151"/>
      <c r="IL97" s="151"/>
      <c r="IM97" s="151"/>
      <c r="IN97" s="151"/>
      <c r="IO97" s="151"/>
      <c r="IP97" s="151"/>
      <c r="IQ97" s="151"/>
      <c r="IR97" s="151"/>
      <c r="IS97" s="151"/>
      <c r="IT97" s="151"/>
      <c r="IU97" s="151"/>
      <c r="IV97" s="151"/>
    </row>
    <row r="98" spans="1:256" ht="15.7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L98" s="151"/>
      <c r="M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0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51"/>
      <c r="BP98" s="151"/>
      <c r="BQ98" s="151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151"/>
      <c r="DN98" s="151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151"/>
      <c r="DZ98" s="151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1"/>
      <c r="ES98" s="151"/>
      <c r="ET98" s="151"/>
      <c r="EU98" s="151"/>
      <c r="EV98" s="151"/>
      <c r="EW98" s="151"/>
      <c r="EX98" s="151"/>
      <c r="EY98" s="151"/>
      <c r="EZ98" s="151"/>
      <c r="FA98" s="151"/>
      <c r="FB98" s="151"/>
      <c r="FC98" s="151"/>
      <c r="FD98" s="151"/>
      <c r="FE98" s="151"/>
      <c r="FF98" s="151"/>
      <c r="FG98" s="151"/>
      <c r="FH98" s="151"/>
      <c r="FI98" s="151"/>
      <c r="FJ98" s="151"/>
      <c r="FK98" s="151"/>
      <c r="FL98" s="151"/>
      <c r="FM98" s="151"/>
      <c r="FN98" s="151"/>
      <c r="FO98" s="151"/>
      <c r="FP98" s="151"/>
      <c r="FQ98" s="151"/>
      <c r="FR98" s="151"/>
      <c r="FS98" s="151"/>
      <c r="FT98" s="151"/>
      <c r="FU98" s="151"/>
      <c r="FV98" s="151"/>
      <c r="FW98" s="151"/>
      <c r="FX98" s="151"/>
      <c r="FY98" s="151"/>
      <c r="FZ98" s="151"/>
      <c r="GA98" s="151"/>
      <c r="GB98" s="151"/>
      <c r="GC98" s="151"/>
      <c r="GD98" s="151"/>
      <c r="GE98" s="151"/>
      <c r="GF98" s="151"/>
      <c r="GG98" s="151"/>
      <c r="GH98" s="151"/>
      <c r="GI98" s="151"/>
      <c r="GJ98" s="151"/>
      <c r="GK98" s="151"/>
      <c r="GL98" s="151"/>
      <c r="GM98" s="151"/>
      <c r="GN98" s="151"/>
      <c r="GO98" s="151"/>
      <c r="GP98" s="151"/>
      <c r="GQ98" s="151"/>
      <c r="GR98" s="151"/>
      <c r="GS98" s="151"/>
      <c r="GT98" s="151"/>
      <c r="GU98" s="151"/>
      <c r="GV98" s="151"/>
      <c r="GW98" s="151"/>
      <c r="GX98" s="151"/>
      <c r="GY98" s="151"/>
      <c r="GZ98" s="151"/>
      <c r="HA98" s="151"/>
      <c r="HB98" s="151"/>
      <c r="HC98" s="151"/>
      <c r="HD98" s="151"/>
      <c r="HE98" s="151"/>
      <c r="HF98" s="151"/>
      <c r="HG98" s="151"/>
      <c r="HH98" s="151"/>
      <c r="HI98" s="151"/>
      <c r="HJ98" s="151"/>
      <c r="HK98" s="151"/>
      <c r="HL98" s="151"/>
      <c r="HM98" s="151"/>
      <c r="HN98" s="151"/>
      <c r="HO98" s="151"/>
      <c r="HP98" s="151"/>
      <c r="HQ98" s="151"/>
      <c r="HR98" s="151"/>
      <c r="HS98" s="151"/>
      <c r="HT98" s="151"/>
      <c r="HU98" s="151"/>
      <c r="HV98" s="151"/>
      <c r="HW98" s="151"/>
      <c r="HX98" s="151"/>
      <c r="HY98" s="151"/>
      <c r="HZ98" s="151"/>
      <c r="IA98" s="151"/>
      <c r="IB98" s="151"/>
      <c r="IC98" s="151"/>
      <c r="ID98" s="151"/>
      <c r="IE98" s="151"/>
      <c r="IF98" s="151"/>
      <c r="IG98" s="151"/>
      <c r="IH98" s="151"/>
      <c r="II98" s="151"/>
      <c r="IJ98" s="151"/>
      <c r="IK98" s="151"/>
      <c r="IL98" s="151"/>
      <c r="IM98" s="151"/>
      <c r="IN98" s="151"/>
      <c r="IO98" s="151"/>
      <c r="IP98" s="151"/>
      <c r="IQ98" s="151"/>
      <c r="IR98" s="151"/>
      <c r="IS98" s="151"/>
      <c r="IT98" s="151"/>
      <c r="IU98" s="151"/>
      <c r="IV98" s="151"/>
    </row>
    <row r="99" spans="1:256" ht="15.7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L99" s="151"/>
      <c r="M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0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1"/>
      <c r="DI99" s="151"/>
      <c r="DJ99" s="151"/>
      <c r="DK99" s="151"/>
      <c r="DL99" s="151"/>
      <c r="DM99" s="151"/>
      <c r="DN99" s="151"/>
      <c r="DO99" s="151"/>
      <c r="DP99" s="151"/>
      <c r="DQ99" s="151"/>
      <c r="DR99" s="151"/>
      <c r="DS99" s="151"/>
      <c r="DT99" s="151"/>
      <c r="DU99" s="151"/>
      <c r="DV99" s="151"/>
      <c r="DW99" s="151"/>
      <c r="DX99" s="151"/>
      <c r="DY99" s="151"/>
      <c r="DZ99" s="151"/>
      <c r="EA99" s="151"/>
      <c r="EB99" s="151"/>
      <c r="EC99" s="151"/>
      <c r="ED99" s="151"/>
      <c r="EE99" s="151"/>
      <c r="EF99" s="151"/>
      <c r="EG99" s="151"/>
      <c r="EH99" s="151"/>
      <c r="EI99" s="151"/>
      <c r="EJ99" s="151"/>
      <c r="EK99" s="151"/>
      <c r="EL99" s="151"/>
      <c r="EM99" s="151"/>
      <c r="EN99" s="151"/>
      <c r="EO99" s="151"/>
      <c r="EP99" s="151"/>
      <c r="EQ99" s="151"/>
      <c r="ER99" s="151"/>
      <c r="ES99" s="151"/>
      <c r="ET99" s="151"/>
      <c r="EU99" s="151"/>
      <c r="EV99" s="151"/>
      <c r="EW99" s="151"/>
      <c r="EX99" s="151"/>
      <c r="EY99" s="151"/>
      <c r="EZ99" s="151"/>
      <c r="FA99" s="151"/>
      <c r="FB99" s="151"/>
      <c r="FC99" s="151"/>
      <c r="FD99" s="151"/>
      <c r="FE99" s="151"/>
      <c r="FF99" s="151"/>
      <c r="FG99" s="151"/>
      <c r="FH99" s="151"/>
      <c r="FI99" s="151"/>
      <c r="FJ99" s="151"/>
      <c r="FK99" s="151"/>
      <c r="FL99" s="151"/>
      <c r="FM99" s="151"/>
      <c r="FN99" s="151"/>
      <c r="FO99" s="151"/>
      <c r="FP99" s="151"/>
      <c r="FQ99" s="151"/>
      <c r="FR99" s="151"/>
      <c r="FS99" s="151"/>
      <c r="FT99" s="151"/>
      <c r="FU99" s="151"/>
      <c r="FV99" s="151"/>
      <c r="FW99" s="151"/>
      <c r="FX99" s="151"/>
      <c r="FY99" s="151"/>
      <c r="FZ99" s="151"/>
      <c r="GA99" s="151"/>
      <c r="GB99" s="151"/>
      <c r="GC99" s="151"/>
      <c r="GD99" s="151"/>
      <c r="GE99" s="151"/>
      <c r="GF99" s="151"/>
      <c r="GG99" s="151"/>
      <c r="GH99" s="151"/>
      <c r="GI99" s="151"/>
      <c r="GJ99" s="151"/>
      <c r="GK99" s="151"/>
      <c r="GL99" s="151"/>
      <c r="GM99" s="151"/>
      <c r="GN99" s="151"/>
      <c r="GO99" s="151"/>
      <c r="GP99" s="151"/>
      <c r="GQ99" s="151"/>
      <c r="GR99" s="151"/>
      <c r="GS99" s="151"/>
      <c r="GT99" s="151"/>
      <c r="GU99" s="151"/>
      <c r="GV99" s="151"/>
      <c r="GW99" s="151"/>
      <c r="GX99" s="151"/>
      <c r="GY99" s="151"/>
      <c r="GZ99" s="151"/>
      <c r="HA99" s="151"/>
      <c r="HB99" s="151"/>
      <c r="HC99" s="151"/>
      <c r="HD99" s="151"/>
      <c r="HE99" s="151"/>
      <c r="HF99" s="151"/>
      <c r="HG99" s="151"/>
      <c r="HH99" s="151"/>
      <c r="HI99" s="151"/>
      <c r="HJ99" s="151"/>
      <c r="HK99" s="151"/>
      <c r="HL99" s="151"/>
      <c r="HM99" s="151"/>
      <c r="HN99" s="151"/>
      <c r="HO99" s="151"/>
      <c r="HP99" s="151"/>
      <c r="HQ99" s="151"/>
      <c r="HR99" s="151"/>
      <c r="HS99" s="151"/>
      <c r="HT99" s="151"/>
      <c r="HU99" s="151"/>
      <c r="HV99" s="151"/>
      <c r="HW99" s="151"/>
      <c r="HX99" s="151"/>
      <c r="HY99" s="151"/>
      <c r="HZ99" s="151"/>
      <c r="IA99" s="151"/>
      <c r="IB99" s="151"/>
      <c r="IC99" s="151"/>
      <c r="ID99" s="151"/>
      <c r="IE99" s="151"/>
      <c r="IF99" s="151"/>
      <c r="IG99" s="151"/>
      <c r="IH99" s="151"/>
      <c r="II99" s="151"/>
      <c r="IJ99" s="151"/>
      <c r="IK99" s="151"/>
      <c r="IL99" s="151"/>
      <c r="IM99" s="151"/>
      <c r="IN99" s="151"/>
      <c r="IO99" s="151"/>
      <c r="IP99" s="151"/>
      <c r="IQ99" s="151"/>
      <c r="IR99" s="151"/>
      <c r="IS99" s="151"/>
      <c r="IT99" s="151"/>
      <c r="IU99" s="151"/>
      <c r="IV99" s="151"/>
    </row>
    <row r="100" spans="1:256" ht="15.7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L100" s="151"/>
      <c r="M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0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  <c r="HL100" s="151"/>
      <c r="HM100" s="151"/>
      <c r="HN100" s="151"/>
      <c r="HO100" s="151"/>
      <c r="HP100" s="151"/>
      <c r="HQ100" s="151"/>
      <c r="HR100" s="151"/>
      <c r="HS100" s="151"/>
      <c r="HT100" s="151"/>
      <c r="HU100" s="151"/>
      <c r="HV100" s="151"/>
      <c r="HW100" s="151"/>
      <c r="HX100" s="151"/>
      <c r="HY100" s="151"/>
      <c r="HZ100" s="151"/>
      <c r="IA100" s="151"/>
      <c r="IB100" s="151"/>
      <c r="IC100" s="151"/>
      <c r="ID100" s="151"/>
      <c r="IE100" s="151"/>
      <c r="IF100" s="151"/>
      <c r="IG100" s="151"/>
      <c r="IH100" s="151"/>
      <c r="II100" s="151"/>
      <c r="IJ100" s="151"/>
      <c r="IK100" s="151"/>
      <c r="IL100" s="151"/>
      <c r="IM100" s="151"/>
      <c r="IN100" s="151"/>
      <c r="IO100" s="151"/>
      <c r="IP100" s="151"/>
      <c r="IQ100" s="151"/>
      <c r="IR100" s="151"/>
      <c r="IS100" s="151"/>
      <c r="IT100" s="151"/>
      <c r="IU100" s="151"/>
      <c r="IV100" s="151"/>
    </row>
    <row r="101" spans="1:256" ht="15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L101" s="151"/>
      <c r="M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0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1"/>
      <c r="DI101" s="151"/>
      <c r="DJ101" s="151"/>
      <c r="DK101" s="151"/>
      <c r="DL101" s="151"/>
      <c r="DM101" s="151"/>
      <c r="DN101" s="151"/>
      <c r="DO101" s="151"/>
      <c r="DP101" s="151"/>
      <c r="DQ101" s="151"/>
      <c r="DR101" s="151"/>
      <c r="DS101" s="151"/>
      <c r="DT101" s="151"/>
      <c r="DU101" s="151"/>
      <c r="DV101" s="151"/>
      <c r="DW101" s="151"/>
      <c r="DX101" s="151"/>
      <c r="DY101" s="151"/>
      <c r="DZ101" s="151"/>
      <c r="EA101" s="151"/>
      <c r="EB101" s="151"/>
      <c r="EC101" s="151"/>
      <c r="ED101" s="151"/>
      <c r="EE101" s="151"/>
      <c r="EF101" s="151"/>
      <c r="EG101" s="151"/>
      <c r="EH101" s="151"/>
      <c r="EI101" s="151"/>
      <c r="EJ101" s="151"/>
      <c r="EK101" s="151"/>
      <c r="EL101" s="151"/>
      <c r="EM101" s="151"/>
      <c r="EN101" s="151"/>
      <c r="EO101" s="151"/>
      <c r="EP101" s="151"/>
      <c r="EQ101" s="151"/>
      <c r="ER101" s="151"/>
      <c r="ES101" s="151"/>
      <c r="ET101" s="151"/>
      <c r="EU101" s="151"/>
      <c r="EV101" s="151"/>
      <c r="EW101" s="151"/>
      <c r="EX101" s="151"/>
      <c r="EY101" s="151"/>
      <c r="EZ101" s="151"/>
      <c r="FA101" s="151"/>
      <c r="FB101" s="151"/>
      <c r="FC101" s="151"/>
      <c r="FD101" s="151"/>
      <c r="FE101" s="151"/>
      <c r="FF101" s="151"/>
      <c r="FG101" s="151"/>
      <c r="FH101" s="151"/>
      <c r="FI101" s="151"/>
      <c r="FJ101" s="151"/>
      <c r="FK101" s="151"/>
      <c r="FL101" s="151"/>
      <c r="FM101" s="151"/>
      <c r="FN101" s="151"/>
      <c r="FO101" s="151"/>
      <c r="FP101" s="151"/>
      <c r="FQ101" s="151"/>
      <c r="FR101" s="151"/>
      <c r="FS101" s="151"/>
      <c r="FT101" s="151"/>
      <c r="FU101" s="151"/>
      <c r="FV101" s="151"/>
      <c r="FW101" s="151"/>
      <c r="FX101" s="151"/>
      <c r="FY101" s="151"/>
      <c r="FZ101" s="151"/>
      <c r="GA101" s="151"/>
      <c r="GB101" s="151"/>
      <c r="GC101" s="151"/>
      <c r="GD101" s="151"/>
      <c r="GE101" s="151"/>
      <c r="GF101" s="151"/>
      <c r="GG101" s="151"/>
      <c r="GH101" s="151"/>
      <c r="GI101" s="151"/>
      <c r="GJ101" s="151"/>
      <c r="GK101" s="151"/>
      <c r="GL101" s="151"/>
      <c r="GM101" s="151"/>
      <c r="GN101" s="151"/>
      <c r="GO101" s="151"/>
      <c r="GP101" s="151"/>
      <c r="GQ101" s="151"/>
      <c r="GR101" s="151"/>
      <c r="GS101" s="151"/>
      <c r="GT101" s="151"/>
      <c r="GU101" s="151"/>
      <c r="GV101" s="151"/>
      <c r="GW101" s="151"/>
      <c r="GX101" s="151"/>
      <c r="GY101" s="151"/>
      <c r="GZ101" s="151"/>
      <c r="HA101" s="151"/>
      <c r="HB101" s="151"/>
      <c r="HC101" s="151"/>
      <c r="HD101" s="151"/>
      <c r="HE101" s="151"/>
      <c r="HF101" s="151"/>
      <c r="HG101" s="151"/>
      <c r="HH101" s="151"/>
      <c r="HI101" s="151"/>
      <c r="HJ101" s="151"/>
      <c r="HK101" s="151"/>
      <c r="HL101" s="151"/>
      <c r="HM101" s="151"/>
      <c r="HN101" s="151"/>
      <c r="HO101" s="151"/>
      <c r="HP101" s="151"/>
      <c r="HQ101" s="151"/>
      <c r="HR101" s="151"/>
      <c r="HS101" s="151"/>
      <c r="HT101" s="151"/>
      <c r="HU101" s="151"/>
      <c r="HV101" s="151"/>
      <c r="HW101" s="151"/>
      <c r="HX101" s="151"/>
      <c r="HY101" s="151"/>
      <c r="HZ101" s="151"/>
      <c r="IA101" s="151"/>
      <c r="IB101" s="151"/>
      <c r="IC101" s="151"/>
      <c r="ID101" s="151"/>
      <c r="IE101" s="151"/>
      <c r="IF101" s="151"/>
      <c r="IG101" s="151"/>
      <c r="IH101" s="151"/>
      <c r="II101" s="151"/>
      <c r="IJ101" s="151"/>
      <c r="IK101" s="151"/>
      <c r="IL101" s="151"/>
      <c r="IM101" s="151"/>
      <c r="IN101" s="151"/>
      <c r="IO101" s="151"/>
      <c r="IP101" s="151"/>
      <c r="IQ101" s="151"/>
      <c r="IR101" s="151"/>
      <c r="IS101" s="151"/>
      <c r="IT101" s="151"/>
      <c r="IU101" s="151"/>
      <c r="IV101" s="151"/>
    </row>
    <row r="102" spans="1:256" ht="15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L102" s="151"/>
      <c r="M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0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151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1"/>
      <c r="DI102" s="151"/>
      <c r="DJ102" s="151"/>
      <c r="DK102" s="151"/>
      <c r="DL102" s="151"/>
      <c r="DM102" s="151"/>
      <c r="DN102" s="151"/>
      <c r="DO102" s="151"/>
      <c r="DP102" s="151"/>
      <c r="DQ102" s="151"/>
      <c r="DR102" s="151"/>
      <c r="DS102" s="151"/>
      <c r="DT102" s="151"/>
      <c r="DU102" s="151"/>
      <c r="DV102" s="151"/>
      <c r="DW102" s="151"/>
      <c r="DX102" s="151"/>
      <c r="DY102" s="151"/>
      <c r="DZ102" s="151"/>
      <c r="EA102" s="151"/>
      <c r="EB102" s="151"/>
      <c r="EC102" s="151"/>
      <c r="ED102" s="151"/>
      <c r="EE102" s="151"/>
      <c r="EF102" s="151"/>
      <c r="EG102" s="151"/>
      <c r="EH102" s="151"/>
      <c r="EI102" s="151"/>
      <c r="EJ102" s="151"/>
      <c r="EK102" s="151"/>
      <c r="EL102" s="151"/>
      <c r="EM102" s="151"/>
      <c r="EN102" s="151"/>
      <c r="EO102" s="151"/>
      <c r="EP102" s="151"/>
      <c r="EQ102" s="151"/>
      <c r="ER102" s="151"/>
      <c r="ES102" s="151"/>
      <c r="ET102" s="151"/>
      <c r="EU102" s="151"/>
      <c r="EV102" s="151"/>
      <c r="EW102" s="151"/>
      <c r="EX102" s="151"/>
      <c r="EY102" s="151"/>
      <c r="EZ102" s="151"/>
      <c r="FA102" s="151"/>
      <c r="FB102" s="151"/>
      <c r="FC102" s="151"/>
      <c r="FD102" s="151"/>
      <c r="FE102" s="151"/>
      <c r="FF102" s="151"/>
      <c r="FG102" s="151"/>
      <c r="FH102" s="151"/>
      <c r="FI102" s="151"/>
      <c r="FJ102" s="151"/>
      <c r="FK102" s="151"/>
      <c r="FL102" s="151"/>
      <c r="FM102" s="151"/>
      <c r="FN102" s="151"/>
      <c r="FO102" s="151"/>
      <c r="FP102" s="151"/>
      <c r="FQ102" s="151"/>
      <c r="FR102" s="151"/>
      <c r="FS102" s="151"/>
      <c r="FT102" s="151"/>
      <c r="FU102" s="151"/>
      <c r="FV102" s="151"/>
      <c r="FW102" s="151"/>
      <c r="FX102" s="151"/>
      <c r="FY102" s="151"/>
      <c r="FZ102" s="151"/>
      <c r="GA102" s="151"/>
      <c r="GB102" s="151"/>
      <c r="GC102" s="151"/>
      <c r="GD102" s="151"/>
      <c r="GE102" s="151"/>
      <c r="GF102" s="151"/>
      <c r="GG102" s="151"/>
      <c r="GH102" s="151"/>
      <c r="GI102" s="151"/>
      <c r="GJ102" s="151"/>
      <c r="GK102" s="151"/>
      <c r="GL102" s="151"/>
      <c r="GM102" s="151"/>
      <c r="GN102" s="151"/>
      <c r="GO102" s="151"/>
      <c r="GP102" s="151"/>
      <c r="GQ102" s="151"/>
      <c r="GR102" s="151"/>
      <c r="GS102" s="151"/>
      <c r="GT102" s="151"/>
      <c r="GU102" s="151"/>
      <c r="GV102" s="151"/>
      <c r="GW102" s="151"/>
      <c r="GX102" s="151"/>
      <c r="GY102" s="151"/>
      <c r="GZ102" s="151"/>
      <c r="HA102" s="151"/>
      <c r="HB102" s="151"/>
      <c r="HC102" s="151"/>
      <c r="HD102" s="151"/>
      <c r="HE102" s="151"/>
      <c r="HF102" s="151"/>
      <c r="HG102" s="151"/>
      <c r="HH102" s="151"/>
      <c r="HI102" s="151"/>
      <c r="HJ102" s="151"/>
      <c r="HK102" s="151"/>
      <c r="HL102" s="151"/>
      <c r="HM102" s="151"/>
      <c r="HN102" s="151"/>
      <c r="HO102" s="151"/>
      <c r="HP102" s="151"/>
      <c r="HQ102" s="151"/>
      <c r="HR102" s="151"/>
      <c r="HS102" s="151"/>
      <c r="HT102" s="151"/>
      <c r="HU102" s="151"/>
      <c r="HV102" s="151"/>
      <c r="HW102" s="151"/>
      <c r="HX102" s="151"/>
      <c r="HY102" s="151"/>
      <c r="HZ102" s="151"/>
      <c r="IA102" s="151"/>
      <c r="IB102" s="151"/>
      <c r="IC102" s="151"/>
      <c r="ID102" s="151"/>
      <c r="IE102" s="151"/>
      <c r="IF102" s="151"/>
      <c r="IG102" s="151"/>
      <c r="IH102" s="151"/>
      <c r="II102" s="151"/>
      <c r="IJ102" s="151"/>
      <c r="IK102" s="151"/>
      <c r="IL102" s="151"/>
      <c r="IM102" s="151"/>
      <c r="IN102" s="151"/>
      <c r="IO102" s="151"/>
      <c r="IP102" s="151"/>
      <c r="IQ102" s="151"/>
      <c r="IR102" s="151"/>
      <c r="IS102" s="151"/>
      <c r="IT102" s="151"/>
      <c r="IU102" s="151"/>
      <c r="IV102" s="151"/>
    </row>
    <row r="103" spans="1:256" ht="15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L103" s="151"/>
      <c r="M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0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1"/>
      <c r="BW103" s="151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151"/>
      <c r="DT103" s="151"/>
      <c r="DU103" s="151"/>
      <c r="DV103" s="151"/>
      <c r="DW103" s="151"/>
      <c r="DX103" s="151"/>
      <c r="DY103" s="151"/>
      <c r="DZ103" s="151"/>
      <c r="EA103" s="151"/>
      <c r="EB103" s="151"/>
      <c r="EC103" s="151"/>
      <c r="ED103" s="151"/>
      <c r="EE103" s="151"/>
      <c r="EF103" s="151"/>
      <c r="EG103" s="151"/>
      <c r="EH103" s="151"/>
      <c r="EI103" s="151"/>
      <c r="EJ103" s="151"/>
      <c r="EK103" s="151"/>
      <c r="EL103" s="151"/>
      <c r="EM103" s="151"/>
      <c r="EN103" s="151"/>
      <c r="EO103" s="151"/>
      <c r="EP103" s="151"/>
      <c r="EQ103" s="151"/>
      <c r="ER103" s="151"/>
      <c r="ES103" s="151"/>
      <c r="ET103" s="151"/>
      <c r="EU103" s="151"/>
      <c r="EV103" s="151"/>
      <c r="EW103" s="151"/>
      <c r="EX103" s="151"/>
      <c r="EY103" s="151"/>
      <c r="EZ103" s="151"/>
      <c r="FA103" s="151"/>
      <c r="FB103" s="151"/>
      <c r="FC103" s="151"/>
      <c r="FD103" s="151"/>
      <c r="FE103" s="151"/>
      <c r="FF103" s="151"/>
      <c r="FG103" s="151"/>
      <c r="FH103" s="151"/>
      <c r="FI103" s="151"/>
      <c r="FJ103" s="151"/>
      <c r="FK103" s="151"/>
      <c r="FL103" s="151"/>
      <c r="FM103" s="151"/>
      <c r="FN103" s="151"/>
      <c r="FO103" s="151"/>
      <c r="FP103" s="151"/>
      <c r="FQ103" s="151"/>
      <c r="FR103" s="151"/>
      <c r="FS103" s="151"/>
      <c r="FT103" s="151"/>
      <c r="FU103" s="151"/>
      <c r="FV103" s="151"/>
      <c r="FW103" s="151"/>
      <c r="FX103" s="151"/>
      <c r="FY103" s="151"/>
      <c r="FZ103" s="151"/>
      <c r="GA103" s="151"/>
      <c r="GB103" s="151"/>
      <c r="GC103" s="151"/>
      <c r="GD103" s="151"/>
      <c r="GE103" s="151"/>
      <c r="GF103" s="151"/>
      <c r="GG103" s="151"/>
      <c r="GH103" s="151"/>
      <c r="GI103" s="151"/>
      <c r="GJ103" s="151"/>
      <c r="GK103" s="151"/>
      <c r="GL103" s="151"/>
      <c r="GM103" s="151"/>
      <c r="GN103" s="151"/>
      <c r="GO103" s="151"/>
      <c r="GP103" s="151"/>
      <c r="GQ103" s="151"/>
      <c r="GR103" s="151"/>
      <c r="GS103" s="151"/>
      <c r="GT103" s="151"/>
      <c r="GU103" s="151"/>
      <c r="GV103" s="151"/>
      <c r="GW103" s="151"/>
      <c r="GX103" s="151"/>
      <c r="GY103" s="151"/>
      <c r="GZ103" s="151"/>
      <c r="HA103" s="151"/>
      <c r="HB103" s="151"/>
      <c r="HC103" s="151"/>
      <c r="HD103" s="151"/>
      <c r="HE103" s="151"/>
      <c r="HF103" s="151"/>
      <c r="HG103" s="151"/>
      <c r="HH103" s="151"/>
      <c r="HI103" s="151"/>
      <c r="HJ103" s="151"/>
      <c r="HK103" s="151"/>
      <c r="HL103" s="151"/>
      <c r="HM103" s="151"/>
      <c r="HN103" s="151"/>
      <c r="HO103" s="151"/>
      <c r="HP103" s="151"/>
      <c r="HQ103" s="151"/>
      <c r="HR103" s="151"/>
      <c r="HS103" s="151"/>
      <c r="HT103" s="151"/>
      <c r="HU103" s="151"/>
      <c r="HV103" s="151"/>
      <c r="HW103" s="151"/>
      <c r="HX103" s="151"/>
      <c r="HY103" s="151"/>
      <c r="HZ103" s="151"/>
      <c r="IA103" s="151"/>
      <c r="IB103" s="151"/>
      <c r="IC103" s="151"/>
      <c r="ID103" s="151"/>
      <c r="IE103" s="151"/>
      <c r="IF103" s="151"/>
      <c r="IG103" s="151"/>
      <c r="IH103" s="151"/>
      <c r="II103" s="151"/>
      <c r="IJ103" s="151"/>
      <c r="IK103" s="151"/>
      <c r="IL103" s="151"/>
      <c r="IM103" s="151"/>
      <c r="IN103" s="151"/>
      <c r="IO103" s="151"/>
      <c r="IP103" s="151"/>
      <c r="IQ103" s="151"/>
      <c r="IR103" s="151"/>
      <c r="IS103" s="151"/>
      <c r="IT103" s="151"/>
      <c r="IU103" s="151"/>
      <c r="IV103" s="151"/>
    </row>
    <row r="104" spans="1:256" ht="15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L104" s="151"/>
      <c r="M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0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151"/>
      <c r="DZ104" s="151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151"/>
      <c r="EL104" s="151"/>
      <c r="EM104" s="151"/>
      <c r="EN104" s="151"/>
      <c r="EO104" s="151"/>
      <c r="EP104" s="151"/>
      <c r="EQ104" s="151"/>
      <c r="ER104" s="151"/>
      <c r="ES104" s="151"/>
      <c r="ET104" s="151"/>
      <c r="EU104" s="151"/>
      <c r="EV104" s="151"/>
      <c r="EW104" s="151"/>
      <c r="EX104" s="151"/>
      <c r="EY104" s="151"/>
      <c r="EZ104" s="151"/>
      <c r="FA104" s="151"/>
      <c r="FB104" s="151"/>
      <c r="FC104" s="151"/>
      <c r="FD104" s="151"/>
      <c r="FE104" s="151"/>
      <c r="FF104" s="151"/>
      <c r="FG104" s="151"/>
      <c r="FH104" s="151"/>
      <c r="FI104" s="151"/>
      <c r="FJ104" s="151"/>
      <c r="FK104" s="151"/>
      <c r="FL104" s="151"/>
      <c r="FM104" s="151"/>
      <c r="FN104" s="151"/>
      <c r="FO104" s="151"/>
      <c r="FP104" s="151"/>
      <c r="FQ104" s="151"/>
      <c r="FR104" s="151"/>
      <c r="FS104" s="151"/>
      <c r="FT104" s="151"/>
      <c r="FU104" s="151"/>
      <c r="FV104" s="151"/>
      <c r="FW104" s="151"/>
      <c r="FX104" s="151"/>
      <c r="FY104" s="151"/>
      <c r="FZ104" s="151"/>
      <c r="GA104" s="151"/>
      <c r="GB104" s="151"/>
      <c r="GC104" s="151"/>
      <c r="GD104" s="151"/>
      <c r="GE104" s="151"/>
      <c r="GF104" s="151"/>
      <c r="GG104" s="151"/>
      <c r="GH104" s="151"/>
      <c r="GI104" s="151"/>
      <c r="GJ104" s="151"/>
      <c r="GK104" s="151"/>
      <c r="GL104" s="151"/>
      <c r="GM104" s="151"/>
      <c r="GN104" s="151"/>
      <c r="GO104" s="151"/>
      <c r="GP104" s="151"/>
      <c r="GQ104" s="151"/>
      <c r="GR104" s="151"/>
      <c r="GS104" s="151"/>
      <c r="GT104" s="151"/>
      <c r="GU104" s="151"/>
      <c r="GV104" s="151"/>
      <c r="GW104" s="151"/>
      <c r="GX104" s="151"/>
      <c r="GY104" s="151"/>
      <c r="GZ104" s="151"/>
      <c r="HA104" s="151"/>
      <c r="HB104" s="151"/>
      <c r="HC104" s="151"/>
      <c r="HD104" s="151"/>
      <c r="HE104" s="151"/>
      <c r="HF104" s="151"/>
      <c r="HG104" s="151"/>
      <c r="HH104" s="151"/>
      <c r="HI104" s="151"/>
      <c r="HJ104" s="151"/>
      <c r="HK104" s="151"/>
      <c r="HL104" s="151"/>
      <c r="HM104" s="151"/>
      <c r="HN104" s="151"/>
      <c r="HO104" s="151"/>
      <c r="HP104" s="151"/>
      <c r="HQ104" s="151"/>
      <c r="HR104" s="151"/>
      <c r="HS104" s="151"/>
      <c r="HT104" s="151"/>
      <c r="HU104" s="151"/>
      <c r="HV104" s="151"/>
      <c r="HW104" s="151"/>
      <c r="HX104" s="151"/>
      <c r="HY104" s="151"/>
      <c r="HZ104" s="151"/>
      <c r="IA104" s="151"/>
      <c r="IB104" s="151"/>
      <c r="IC104" s="151"/>
      <c r="ID104" s="151"/>
      <c r="IE104" s="151"/>
      <c r="IF104" s="151"/>
      <c r="IG104" s="151"/>
      <c r="IH104" s="151"/>
      <c r="II104" s="151"/>
      <c r="IJ104" s="151"/>
      <c r="IK104" s="151"/>
      <c r="IL104" s="151"/>
      <c r="IM104" s="151"/>
      <c r="IN104" s="151"/>
      <c r="IO104" s="151"/>
      <c r="IP104" s="151"/>
      <c r="IQ104" s="151"/>
      <c r="IR104" s="151"/>
      <c r="IS104" s="151"/>
      <c r="IT104" s="151"/>
      <c r="IU104" s="151"/>
      <c r="IV104" s="151"/>
    </row>
    <row r="105" spans="1:256" ht="15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L105" s="151"/>
      <c r="M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0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151"/>
      <c r="DT105" s="151"/>
      <c r="DU105" s="151"/>
      <c r="DV105" s="151"/>
      <c r="DW105" s="151"/>
      <c r="DX105" s="151"/>
      <c r="DY105" s="151"/>
      <c r="DZ105" s="151"/>
      <c r="EA105" s="151"/>
      <c r="EB105" s="151"/>
      <c r="EC105" s="151"/>
      <c r="ED105" s="151"/>
      <c r="EE105" s="151"/>
      <c r="EF105" s="151"/>
      <c r="EG105" s="151"/>
      <c r="EH105" s="151"/>
      <c r="EI105" s="151"/>
      <c r="EJ105" s="151"/>
      <c r="EK105" s="151"/>
      <c r="EL105" s="151"/>
      <c r="EM105" s="151"/>
      <c r="EN105" s="151"/>
      <c r="EO105" s="151"/>
      <c r="EP105" s="151"/>
      <c r="EQ105" s="151"/>
      <c r="ER105" s="151"/>
      <c r="ES105" s="151"/>
      <c r="ET105" s="151"/>
      <c r="EU105" s="151"/>
      <c r="EV105" s="151"/>
      <c r="EW105" s="151"/>
      <c r="EX105" s="151"/>
      <c r="EY105" s="151"/>
      <c r="EZ105" s="151"/>
      <c r="FA105" s="151"/>
      <c r="FB105" s="151"/>
      <c r="FC105" s="151"/>
      <c r="FD105" s="151"/>
      <c r="FE105" s="151"/>
      <c r="FF105" s="151"/>
      <c r="FG105" s="151"/>
      <c r="FH105" s="151"/>
      <c r="FI105" s="151"/>
      <c r="FJ105" s="151"/>
      <c r="FK105" s="151"/>
      <c r="FL105" s="151"/>
      <c r="FM105" s="151"/>
      <c r="FN105" s="151"/>
      <c r="FO105" s="151"/>
      <c r="FP105" s="151"/>
      <c r="FQ105" s="151"/>
      <c r="FR105" s="151"/>
      <c r="FS105" s="151"/>
      <c r="FT105" s="151"/>
      <c r="FU105" s="151"/>
      <c r="FV105" s="151"/>
      <c r="FW105" s="151"/>
      <c r="FX105" s="151"/>
      <c r="FY105" s="151"/>
      <c r="FZ105" s="151"/>
      <c r="GA105" s="151"/>
      <c r="GB105" s="151"/>
      <c r="GC105" s="151"/>
      <c r="GD105" s="151"/>
      <c r="GE105" s="151"/>
      <c r="GF105" s="151"/>
      <c r="GG105" s="151"/>
      <c r="GH105" s="151"/>
      <c r="GI105" s="151"/>
      <c r="GJ105" s="151"/>
      <c r="GK105" s="151"/>
      <c r="GL105" s="151"/>
      <c r="GM105" s="151"/>
      <c r="GN105" s="151"/>
      <c r="GO105" s="151"/>
      <c r="GP105" s="151"/>
      <c r="GQ105" s="151"/>
      <c r="GR105" s="151"/>
      <c r="GS105" s="151"/>
      <c r="GT105" s="151"/>
      <c r="GU105" s="151"/>
      <c r="GV105" s="151"/>
      <c r="GW105" s="151"/>
      <c r="GX105" s="151"/>
      <c r="GY105" s="151"/>
      <c r="GZ105" s="151"/>
      <c r="HA105" s="151"/>
      <c r="HB105" s="151"/>
      <c r="HC105" s="151"/>
      <c r="HD105" s="151"/>
      <c r="HE105" s="151"/>
      <c r="HF105" s="151"/>
      <c r="HG105" s="151"/>
      <c r="HH105" s="151"/>
      <c r="HI105" s="151"/>
      <c r="HJ105" s="151"/>
      <c r="HK105" s="151"/>
      <c r="HL105" s="151"/>
      <c r="HM105" s="151"/>
      <c r="HN105" s="151"/>
      <c r="HO105" s="151"/>
      <c r="HP105" s="151"/>
      <c r="HQ105" s="151"/>
      <c r="HR105" s="151"/>
      <c r="HS105" s="151"/>
      <c r="HT105" s="151"/>
      <c r="HU105" s="151"/>
      <c r="HV105" s="151"/>
      <c r="HW105" s="151"/>
      <c r="HX105" s="151"/>
      <c r="HY105" s="151"/>
      <c r="HZ105" s="151"/>
      <c r="IA105" s="151"/>
      <c r="IB105" s="151"/>
      <c r="IC105" s="151"/>
      <c r="ID105" s="151"/>
      <c r="IE105" s="151"/>
      <c r="IF105" s="151"/>
      <c r="IG105" s="151"/>
      <c r="IH105" s="151"/>
      <c r="II105" s="151"/>
      <c r="IJ105" s="151"/>
      <c r="IK105" s="151"/>
      <c r="IL105" s="151"/>
      <c r="IM105" s="151"/>
      <c r="IN105" s="151"/>
      <c r="IO105" s="151"/>
      <c r="IP105" s="151"/>
      <c r="IQ105" s="151"/>
      <c r="IR105" s="151"/>
      <c r="IS105" s="151"/>
      <c r="IT105" s="151"/>
      <c r="IU105" s="151"/>
      <c r="IV105" s="151"/>
    </row>
    <row r="106" spans="1:256" ht="15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L106" s="151"/>
      <c r="M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0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151"/>
      <c r="DQ106" s="151"/>
      <c r="DR106" s="151"/>
      <c r="DS106" s="151"/>
      <c r="DT106" s="151"/>
      <c r="DU106" s="151"/>
      <c r="DV106" s="151"/>
      <c r="DW106" s="151"/>
      <c r="DX106" s="151"/>
      <c r="DY106" s="151"/>
      <c r="DZ106" s="151"/>
      <c r="EA106" s="151"/>
      <c r="EB106" s="151"/>
      <c r="EC106" s="151"/>
      <c r="ED106" s="151"/>
      <c r="EE106" s="151"/>
      <c r="EF106" s="151"/>
      <c r="EG106" s="151"/>
      <c r="EH106" s="151"/>
      <c r="EI106" s="151"/>
      <c r="EJ106" s="151"/>
      <c r="EK106" s="151"/>
      <c r="EL106" s="151"/>
      <c r="EM106" s="151"/>
      <c r="EN106" s="151"/>
      <c r="EO106" s="151"/>
      <c r="EP106" s="151"/>
      <c r="EQ106" s="151"/>
      <c r="ER106" s="151"/>
      <c r="ES106" s="151"/>
      <c r="ET106" s="151"/>
      <c r="EU106" s="151"/>
      <c r="EV106" s="151"/>
      <c r="EW106" s="151"/>
      <c r="EX106" s="151"/>
      <c r="EY106" s="151"/>
      <c r="EZ106" s="151"/>
      <c r="FA106" s="151"/>
      <c r="FB106" s="151"/>
      <c r="FC106" s="151"/>
      <c r="FD106" s="151"/>
      <c r="FE106" s="151"/>
      <c r="FF106" s="151"/>
      <c r="FG106" s="151"/>
      <c r="FH106" s="151"/>
      <c r="FI106" s="151"/>
      <c r="FJ106" s="151"/>
      <c r="FK106" s="151"/>
      <c r="FL106" s="151"/>
      <c r="FM106" s="151"/>
      <c r="FN106" s="151"/>
      <c r="FO106" s="151"/>
      <c r="FP106" s="151"/>
      <c r="FQ106" s="151"/>
      <c r="FR106" s="151"/>
      <c r="FS106" s="151"/>
      <c r="FT106" s="151"/>
      <c r="FU106" s="151"/>
      <c r="FV106" s="151"/>
      <c r="FW106" s="151"/>
      <c r="FX106" s="151"/>
      <c r="FY106" s="151"/>
      <c r="FZ106" s="151"/>
      <c r="GA106" s="151"/>
      <c r="GB106" s="151"/>
      <c r="GC106" s="151"/>
      <c r="GD106" s="151"/>
      <c r="GE106" s="151"/>
      <c r="GF106" s="151"/>
      <c r="GG106" s="151"/>
      <c r="GH106" s="151"/>
      <c r="GI106" s="151"/>
      <c r="GJ106" s="151"/>
      <c r="GK106" s="151"/>
      <c r="GL106" s="151"/>
      <c r="GM106" s="151"/>
      <c r="GN106" s="151"/>
      <c r="GO106" s="151"/>
      <c r="GP106" s="151"/>
      <c r="GQ106" s="151"/>
      <c r="GR106" s="151"/>
      <c r="GS106" s="151"/>
      <c r="GT106" s="151"/>
      <c r="GU106" s="151"/>
      <c r="GV106" s="151"/>
      <c r="GW106" s="151"/>
      <c r="GX106" s="151"/>
      <c r="GY106" s="151"/>
      <c r="GZ106" s="151"/>
      <c r="HA106" s="151"/>
      <c r="HB106" s="151"/>
      <c r="HC106" s="151"/>
      <c r="HD106" s="151"/>
      <c r="HE106" s="151"/>
      <c r="HF106" s="151"/>
      <c r="HG106" s="151"/>
      <c r="HH106" s="151"/>
      <c r="HI106" s="151"/>
      <c r="HJ106" s="151"/>
      <c r="HK106" s="151"/>
      <c r="HL106" s="151"/>
      <c r="HM106" s="151"/>
      <c r="HN106" s="151"/>
      <c r="HO106" s="151"/>
      <c r="HP106" s="151"/>
      <c r="HQ106" s="151"/>
      <c r="HR106" s="151"/>
      <c r="HS106" s="151"/>
      <c r="HT106" s="151"/>
      <c r="HU106" s="151"/>
      <c r="HV106" s="151"/>
      <c r="HW106" s="151"/>
      <c r="HX106" s="151"/>
      <c r="HY106" s="151"/>
      <c r="HZ106" s="151"/>
      <c r="IA106" s="151"/>
      <c r="IB106" s="151"/>
      <c r="IC106" s="151"/>
      <c r="ID106" s="151"/>
      <c r="IE106" s="151"/>
      <c r="IF106" s="151"/>
      <c r="IG106" s="151"/>
      <c r="IH106" s="151"/>
      <c r="II106" s="151"/>
      <c r="IJ106" s="151"/>
      <c r="IK106" s="151"/>
      <c r="IL106" s="151"/>
      <c r="IM106" s="151"/>
      <c r="IN106" s="151"/>
      <c r="IO106" s="151"/>
      <c r="IP106" s="151"/>
      <c r="IQ106" s="151"/>
      <c r="IR106" s="151"/>
      <c r="IS106" s="151"/>
      <c r="IT106" s="151"/>
      <c r="IU106" s="151"/>
      <c r="IV106" s="151"/>
    </row>
    <row r="107" spans="1:256" ht="15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L107" s="151"/>
      <c r="M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0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  <c r="FF107" s="151"/>
      <c r="FG107" s="151"/>
      <c r="FH107" s="151"/>
      <c r="FI107" s="151"/>
      <c r="FJ107" s="151"/>
      <c r="FK107" s="151"/>
      <c r="FL107" s="151"/>
      <c r="FM107" s="151"/>
      <c r="FN107" s="151"/>
      <c r="FO107" s="151"/>
      <c r="FP107" s="151"/>
      <c r="FQ107" s="151"/>
      <c r="FR107" s="151"/>
      <c r="FS107" s="151"/>
      <c r="FT107" s="151"/>
      <c r="FU107" s="151"/>
      <c r="FV107" s="151"/>
      <c r="FW107" s="151"/>
      <c r="FX107" s="151"/>
      <c r="FY107" s="151"/>
      <c r="FZ107" s="151"/>
      <c r="GA107" s="151"/>
      <c r="GB107" s="151"/>
      <c r="GC107" s="151"/>
      <c r="GD107" s="151"/>
      <c r="GE107" s="151"/>
      <c r="GF107" s="151"/>
      <c r="GG107" s="151"/>
      <c r="GH107" s="151"/>
      <c r="GI107" s="151"/>
      <c r="GJ107" s="151"/>
      <c r="GK107" s="151"/>
      <c r="GL107" s="151"/>
      <c r="GM107" s="151"/>
      <c r="GN107" s="151"/>
      <c r="GO107" s="151"/>
      <c r="GP107" s="151"/>
      <c r="GQ107" s="151"/>
      <c r="GR107" s="151"/>
      <c r="GS107" s="151"/>
      <c r="GT107" s="151"/>
      <c r="GU107" s="151"/>
      <c r="GV107" s="151"/>
      <c r="GW107" s="151"/>
      <c r="GX107" s="151"/>
      <c r="GY107" s="151"/>
      <c r="GZ107" s="151"/>
      <c r="HA107" s="151"/>
      <c r="HB107" s="151"/>
      <c r="HC107" s="151"/>
      <c r="HD107" s="151"/>
      <c r="HE107" s="151"/>
      <c r="HF107" s="151"/>
      <c r="HG107" s="151"/>
      <c r="HH107" s="151"/>
      <c r="HI107" s="151"/>
      <c r="HJ107" s="151"/>
      <c r="HK107" s="151"/>
      <c r="HL107" s="151"/>
      <c r="HM107" s="151"/>
      <c r="HN107" s="151"/>
      <c r="HO107" s="151"/>
      <c r="HP107" s="151"/>
      <c r="HQ107" s="151"/>
      <c r="HR107" s="151"/>
      <c r="HS107" s="151"/>
      <c r="HT107" s="151"/>
      <c r="HU107" s="151"/>
      <c r="HV107" s="151"/>
      <c r="HW107" s="151"/>
      <c r="HX107" s="151"/>
      <c r="HY107" s="151"/>
      <c r="HZ107" s="151"/>
      <c r="IA107" s="151"/>
      <c r="IB107" s="151"/>
      <c r="IC107" s="151"/>
      <c r="ID107" s="151"/>
      <c r="IE107" s="151"/>
      <c r="IF107" s="151"/>
      <c r="IG107" s="151"/>
      <c r="IH107" s="151"/>
      <c r="II107" s="151"/>
      <c r="IJ107" s="151"/>
      <c r="IK107" s="151"/>
      <c r="IL107" s="151"/>
      <c r="IM107" s="151"/>
      <c r="IN107" s="151"/>
      <c r="IO107" s="151"/>
      <c r="IP107" s="151"/>
      <c r="IQ107" s="151"/>
      <c r="IR107" s="151"/>
      <c r="IS107" s="151"/>
      <c r="IT107" s="151"/>
      <c r="IU107" s="151"/>
      <c r="IV107" s="151"/>
    </row>
    <row r="108" spans="1:256" ht="15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L108" s="151"/>
      <c r="M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0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51"/>
      <c r="DY108" s="151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151"/>
      <c r="EK108" s="151"/>
      <c r="EL108" s="151"/>
      <c r="EM108" s="151"/>
      <c r="EN108" s="151"/>
      <c r="EO108" s="151"/>
      <c r="EP108" s="151"/>
      <c r="EQ108" s="151"/>
      <c r="ER108" s="151"/>
      <c r="ES108" s="151"/>
      <c r="ET108" s="151"/>
      <c r="EU108" s="151"/>
      <c r="EV108" s="151"/>
      <c r="EW108" s="151"/>
      <c r="EX108" s="151"/>
      <c r="EY108" s="151"/>
      <c r="EZ108" s="151"/>
      <c r="FA108" s="151"/>
      <c r="FB108" s="151"/>
      <c r="FC108" s="151"/>
      <c r="FD108" s="151"/>
      <c r="FE108" s="151"/>
      <c r="FF108" s="151"/>
      <c r="FG108" s="151"/>
      <c r="FH108" s="151"/>
      <c r="FI108" s="151"/>
      <c r="FJ108" s="151"/>
      <c r="FK108" s="151"/>
      <c r="FL108" s="151"/>
      <c r="FM108" s="151"/>
      <c r="FN108" s="151"/>
      <c r="FO108" s="151"/>
      <c r="FP108" s="151"/>
      <c r="FQ108" s="151"/>
      <c r="FR108" s="151"/>
      <c r="FS108" s="151"/>
      <c r="FT108" s="151"/>
      <c r="FU108" s="151"/>
      <c r="FV108" s="151"/>
      <c r="FW108" s="151"/>
      <c r="FX108" s="151"/>
      <c r="FY108" s="151"/>
      <c r="FZ108" s="151"/>
      <c r="GA108" s="151"/>
      <c r="GB108" s="151"/>
      <c r="GC108" s="151"/>
      <c r="GD108" s="151"/>
      <c r="GE108" s="151"/>
      <c r="GF108" s="151"/>
      <c r="GG108" s="151"/>
      <c r="GH108" s="151"/>
      <c r="GI108" s="151"/>
      <c r="GJ108" s="151"/>
      <c r="GK108" s="151"/>
      <c r="GL108" s="151"/>
      <c r="GM108" s="151"/>
      <c r="GN108" s="151"/>
      <c r="GO108" s="151"/>
      <c r="GP108" s="151"/>
      <c r="GQ108" s="151"/>
      <c r="GR108" s="151"/>
      <c r="GS108" s="151"/>
      <c r="GT108" s="151"/>
      <c r="GU108" s="151"/>
      <c r="GV108" s="151"/>
      <c r="GW108" s="151"/>
      <c r="GX108" s="151"/>
      <c r="GY108" s="151"/>
      <c r="GZ108" s="151"/>
      <c r="HA108" s="151"/>
      <c r="HB108" s="151"/>
      <c r="HC108" s="151"/>
      <c r="HD108" s="151"/>
      <c r="HE108" s="151"/>
      <c r="HF108" s="151"/>
      <c r="HG108" s="151"/>
      <c r="HH108" s="151"/>
      <c r="HI108" s="151"/>
      <c r="HJ108" s="151"/>
      <c r="HK108" s="151"/>
      <c r="HL108" s="151"/>
      <c r="HM108" s="151"/>
      <c r="HN108" s="151"/>
      <c r="HO108" s="151"/>
      <c r="HP108" s="151"/>
      <c r="HQ108" s="151"/>
      <c r="HR108" s="151"/>
      <c r="HS108" s="151"/>
      <c r="HT108" s="151"/>
      <c r="HU108" s="151"/>
      <c r="HV108" s="151"/>
      <c r="HW108" s="151"/>
      <c r="HX108" s="151"/>
      <c r="HY108" s="151"/>
      <c r="HZ108" s="151"/>
      <c r="IA108" s="151"/>
      <c r="IB108" s="151"/>
      <c r="IC108" s="151"/>
      <c r="ID108" s="151"/>
      <c r="IE108" s="151"/>
      <c r="IF108" s="151"/>
      <c r="IG108" s="151"/>
      <c r="IH108" s="151"/>
      <c r="II108" s="151"/>
      <c r="IJ108" s="151"/>
      <c r="IK108" s="151"/>
      <c r="IL108" s="151"/>
      <c r="IM108" s="151"/>
      <c r="IN108" s="151"/>
      <c r="IO108" s="151"/>
      <c r="IP108" s="151"/>
      <c r="IQ108" s="151"/>
      <c r="IR108" s="151"/>
      <c r="IS108" s="151"/>
      <c r="IT108" s="151"/>
      <c r="IU108" s="151"/>
      <c r="IV108" s="151"/>
    </row>
    <row r="109" spans="1:256" ht="15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L109" s="151"/>
      <c r="M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0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51"/>
      <c r="DY109" s="151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151"/>
      <c r="EK109" s="151"/>
      <c r="EL109" s="151"/>
      <c r="EM109" s="151"/>
      <c r="EN109" s="151"/>
      <c r="EO109" s="151"/>
      <c r="EP109" s="151"/>
      <c r="EQ109" s="151"/>
      <c r="ER109" s="151"/>
      <c r="ES109" s="151"/>
      <c r="ET109" s="151"/>
      <c r="EU109" s="151"/>
      <c r="EV109" s="151"/>
      <c r="EW109" s="151"/>
      <c r="EX109" s="151"/>
      <c r="EY109" s="151"/>
      <c r="EZ109" s="151"/>
      <c r="FA109" s="151"/>
      <c r="FB109" s="151"/>
      <c r="FC109" s="151"/>
      <c r="FD109" s="151"/>
      <c r="FE109" s="151"/>
      <c r="FF109" s="151"/>
      <c r="FG109" s="151"/>
      <c r="FH109" s="151"/>
      <c r="FI109" s="151"/>
      <c r="FJ109" s="151"/>
      <c r="FK109" s="151"/>
      <c r="FL109" s="151"/>
      <c r="FM109" s="151"/>
      <c r="FN109" s="151"/>
      <c r="FO109" s="151"/>
      <c r="FP109" s="151"/>
      <c r="FQ109" s="151"/>
      <c r="FR109" s="151"/>
      <c r="FS109" s="151"/>
      <c r="FT109" s="151"/>
      <c r="FU109" s="151"/>
      <c r="FV109" s="151"/>
      <c r="FW109" s="151"/>
      <c r="FX109" s="151"/>
      <c r="FY109" s="151"/>
      <c r="FZ109" s="151"/>
      <c r="GA109" s="151"/>
      <c r="GB109" s="151"/>
      <c r="GC109" s="151"/>
      <c r="GD109" s="151"/>
      <c r="GE109" s="151"/>
      <c r="GF109" s="151"/>
      <c r="GG109" s="151"/>
      <c r="GH109" s="151"/>
      <c r="GI109" s="151"/>
      <c r="GJ109" s="151"/>
      <c r="GK109" s="151"/>
      <c r="GL109" s="151"/>
      <c r="GM109" s="151"/>
      <c r="GN109" s="151"/>
      <c r="GO109" s="151"/>
      <c r="GP109" s="151"/>
      <c r="GQ109" s="151"/>
      <c r="GR109" s="151"/>
      <c r="GS109" s="151"/>
      <c r="GT109" s="151"/>
      <c r="GU109" s="151"/>
      <c r="GV109" s="151"/>
      <c r="GW109" s="151"/>
      <c r="GX109" s="151"/>
      <c r="GY109" s="151"/>
      <c r="GZ109" s="151"/>
      <c r="HA109" s="151"/>
      <c r="HB109" s="151"/>
      <c r="HC109" s="151"/>
      <c r="HD109" s="151"/>
      <c r="HE109" s="151"/>
      <c r="HF109" s="151"/>
      <c r="HG109" s="151"/>
      <c r="HH109" s="151"/>
      <c r="HI109" s="151"/>
      <c r="HJ109" s="151"/>
      <c r="HK109" s="151"/>
      <c r="HL109" s="151"/>
      <c r="HM109" s="151"/>
      <c r="HN109" s="151"/>
      <c r="HO109" s="151"/>
      <c r="HP109" s="151"/>
      <c r="HQ109" s="151"/>
      <c r="HR109" s="151"/>
      <c r="HS109" s="151"/>
      <c r="HT109" s="151"/>
      <c r="HU109" s="151"/>
      <c r="HV109" s="151"/>
      <c r="HW109" s="151"/>
      <c r="HX109" s="151"/>
      <c r="HY109" s="151"/>
      <c r="HZ109" s="151"/>
      <c r="IA109" s="151"/>
      <c r="IB109" s="151"/>
      <c r="IC109" s="151"/>
      <c r="ID109" s="151"/>
      <c r="IE109" s="151"/>
      <c r="IF109" s="151"/>
      <c r="IG109" s="151"/>
      <c r="IH109" s="151"/>
      <c r="II109" s="151"/>
      <c r="IJ109" s="151"/>
      <c r="IK109" s="151"/>
      <c r="IL109" s="151"/>
      <c r="IM109" s="151"/>
      <c r="IN109" s="151"/>
      <c r="IO109" s="151"/>
      <c r="IP109" s="151"/>
      <c r="IQ109" s="151"/>
      <c r="IR109" s="151"/>
      <c r="IS109" s="151"/>
      <c r="IT109" s="151"/>
      <c r="IU109" s="151"/>
      <c r="IV109" s="151"/>
    </row>
    <row r="110" spans="1:256" ht="15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L110" s="151"/>
      <c r="M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0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1"/>
      <c r="DT110" s="151"/>
      <c r="DU110" s="151"/>
      <c r="DV110" s="151"/>
      <c r="DW110" s="151"/>
      <c r="DX110" s="151"/>
      <c r="DY110" s="151"/>
      <c r="DZ110" s="151"/>
      <c r="EA110" s="151"/>
      <c r="EB110" s="151"/>
      <c r="EC110" s="151"/>
      <c r="ED110" s="151"/>
      <c r="EE110" s="151"/>
      <c r="EF110" s="151"/>
      <c r="EG110" s="151"/>
      <c r="EH110" s="151"/>
      <c r="EI110" s="151"/>
      <c r="EJ110" s="151"/>
      <c r="EK110" s="151"/>
      <c r="EL110" s="151"/>
      <c r="EM110" s="151"/>
      <c r="EN110" s="151"/>
      <c r="EO110" s="151"/>
      <c r="EP110" s="151"/>
      <c r="EQ110" s="151"/>
      <c r="ER110" s="151"/>
      <c r="ES110" s="151"/>
      <c r="ET110" s="151"/>
      <c r="EU110" s="151"/>
      <c r="EV110" s="151"/>
      <c r="EW110" s="151"/>
      <c r="EX110" s="151"/>
      <c r="EY110" s="151"/>
      <c r="EZ110" s="151"/>
      <c r="FA110" s="151"/>
      <c r="FB110" s="151"/>
      <c r="FC110" s="151"/>
      <c r="FD110" s="151"/>
      <c r="FE110" s="151"/>
      <c r="FF110" s="151"/>
      <c r="FG110" s="151"/>
      <c r="FH110" s="151"/>
      <c r="FI110" s="151"/>
      <c r="FJ110" s="151"/>
      <c r="FK110" s="151"/>
      <c r="FL110" s="151"/>
      <c r="FM110" s="151"/>
      <c r="FN110" s="151"/>
      <c r="FO110" s="151"/>
      <c r="FP110" s="151"/>
      <c r="FQ110" s="151"/>
      <c r="FR110" s="151"/>
      <c r="FS110" s="151"/>
      <c r="FT110" s="151"/>
      <c r="FU110" s="151"/>
      <c r="FV110" s="151"/>
      <c r="FW110" s="151"/>
      <c r="FX110" s="151"/>
      <c r="FY110" s="151"/>
      <c r="FZ110" s="151"/>
      <c r="GA110" s="151"/>
      <c r="GB110" s="151"/>
      <c r="GC110" s="151"/>
      <c r="GD110" s="151"/>
      <c r="GE110" s="151"/>
      <c r="GF110" s="151"/>
      <c r="GG110" s="151"/>
      <c r="GH110" s="151"/>
      <c r="GI110" s="151"/>
      <c r="GJ110" s="151"/>
      <c r="GK110" s="151"/>
      <c r="GL110" s="151"/>
      <c r="GM110" s="151"/>
      <c r="GN110" s="151"/>
      <c r="GO110" s="151"/>
      <c r="GP110" s="151"/>
      <c r="GQ110" s="151"/>
      <c r="GR110" s="151"/>
      <c r="GS110" s="151"/>
      <c r="GT110" s="151"/>
      <c r="GU110" s="151"/>
      <c r="GV110" s="151"/>
      <c r="GW110" s="151"/>
      <c r="GX110" s="151"/>
      <c r="GY110" s="151"/>
      <c r="GZ110" s="151"/>
      <c r="HA110" s="151"/>
      <c r="HB110" s="151"/>
      <c r="HC110" s="151"/>
      <c r="HD110" s="151"/>
      <c r="HE110" s="151"/>
      <c r="HF110" s="151"/>
      <c r="HG110" s="151"/>
      <c r="HH110" s="151"/>
      <c r="HI110" s="151"/>
      <c r="HJ110" s="151"/>
      <c r="HK110" s="151"/>
      <c r="HL110" s="151"/>
      <c r="HM110" s="151"/>
      <c r="HN110" s="151"/>
      <c r="HO110" s="151"/>
      <c r="HP110" s="151"/>
      <c r="HQ110" s="151"/>
      <c r="HR110" s="151"/>
      <c r="HS110" s="151"/>
      <c r="HT110" s="151"/>
      <c r="HU110" s="151"/>
      <c r="HV110" s="151"/>
      <c r="HW110" s="151"/>
      <c r="HX110" s="151"/>
      <c r="HY110" s="151"/>
      <c r="HZ110" s="151"/>
      <c r="IA110" s="151"/>
      <c r="IB110" s="151"/>
      <c r="IC110" s="151"/>
      <c r="ID110" s="151"/>
      <c r="IE110" s="151"/>
      <c r="IF110" s="151"/>
      <c r="IG110" s="151"/>
      <c r="IH110" s="151"/>
      <c r="II110" s="151"/>
      <c r="IJ110" s="151"/>
      <c r="IK110" s="151"/>
      <c r="IL110" s="151"/>
      <c r="IM110" s="151"/>
      <c r="IN110" s="151"/>
      <c r="IO110" s="151"/>
      <c r="IP110" s="151"/>
      <c r="IQ110" s="151"/>
      <c r="IR110" s="151"/>
      <c r="IS110" s="151"/>
      <c r="IT110" s="151"/>
      <c r="IU110" s="151"/>
      <c r="IV110" s="151"/>
    </row>
    <row r="111" spans="1:256" ht="15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L111" s="151"/>
      <c r="M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0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1"/>
      <c r="DI111" s="151"/>
      <c r="DJ111" s="151"/>
      <c r="DK111" s="151"/>
      <c r="DL111" s="151"/>
      <c r="DM111" s="151"/>
      <c r="DN111" s="151"/>
      <c r="DO111" s="151"/>
      <c r="DP111" s="151"/>
      <c r="DQ111" s="151"/>
      <c r="DR111" s="151"/>
      <c r="DS111" s="151"/>
      <c r="DT111" s="151"/>
      <c r="DU111" s="151"/>
      <c r="DV111" s="151"/>
      <c r="DW111" s="151"/>
      <c r="DX111" s="151"/>
      <c r="DY111" s="151"/>
      <c r="DZ111" s="151"/>
      <c r="EA111" s="151"/>
      <c r="EB111" s="151"/>
      <c r="EC111" s="151"/>
      <c r="ED111" s="151"/>
      <c r="EE111" s="151"/>
      <c r="EF111" s="151"/>
      <c r="EG111" s="151"/>
      <c r="EH111" s="151"/>
      <c r="EI111" s="151"/>
      <c r="EJ111" s="151"/>
      <c r="EK111" s="151"/>
      <c r="EL111" s="151"/>
      <c r="EM111" s="151"/>
      <c r="EN111" s="151"/>
      <c r="EO111" s="151"/>
      <c r="EP111" s="151"/>
      <c r="EQ111" s="151"/>
      <c r="ER111" s="151"/>
      <c r="ES111" s="151"/>
      <c r="ET111" s="151"/>
      <c r="EU111" s="151"/>
      <c r="EV111" s="151"/>
      <c r="EW111" s="151"/>
      <c r="EX111" s="151"/>
      <c r="EY111" s="151"/>
      <c r="EZ111" s="151"/>
      <c r="FA111" s="151"/>
      <c r="FB111" s="151"/>
      <c r="FC111" s="151"/>
      <c r="FD111" s="151"/>
      <c r="FE111" s="151"/>
      <c r="FF111" s="151"/>
      <c r="FG111" s="151"/>
      <c r="FH111" s="151"/>
      <c r="FI111" s="151"/>
      <c r="FJ111" s="151"/>
      <c r="FK111" s="151"/>
      <c r="FL111" s="151"/>
      <c r="FM111" s="151"/>
      <c r="FN111" s="151"/>
      <c r="FO111" s="151"/>
      <c r="FP111" s="151"/>
      <c r="FQ111" s="151"/>
      <c r="FR111" s="151"/>
      <c r="FS111" s="151"/>
      <c r="FT111" s="151"/>
      <c r="FU111" s="151"/>
      <c r="FV111" s="151"/>
      <c r="FW111" s="151"/>
      <c r="FX111" s="151"/>
      <c r="FY111" s="151"/>
      <c r="FZ111" s="151"/>
      <c r="GA111" s="151"/>
      <c r="GB111" s="151"/>
      <c r="GC111" s="151"/>
      <c r="GD111" s="151"/>
      <c r="GE111" s="151"/>
      <c r="GF111" s="151"/>
      <c r="GG111" s="151"/>
      <c r="GH111" s="151"/>
      <c r="GI111" s="151"/>
      <c r="GJ111" s="151"/>
      <c r="GK111" s="151"/>
      <c r="GL111" s="151"/>
      <c r="GM111" s="151"/>
      <c r="GN111" s="151"/>
      <c r="GO111" s="151"/>
      <c r="GP111" s="151"/>
      <c r="GQ111" s="151"/>
      <c r="GR111" s="151"/>
      <c r="GS111" s="151"/>
      <c r="GT111" s="151"/>
      <c r="GU111" s="151"/>
      <c r="GV111" s="151"/>
      <c r="GW111" s="151"/>
      <c r="GX111" s="151"/>
      <c r="GY111" s="151"/>
      <c r="GZ111" s="151"/>
      <c r="HA111" s="151"/>
      <c r="HB111" s="151"/>
      <c r="HC111" s="151"/>
      <c r="HD111" s="151"/>
      <c r="HE111" s="151"/>
      <c r="HF111" s="151"/>
      <c r="HG111" s="151"/>
      <c r="HH111" s="151"/>
      <c r="HI111" s="151"/>
      <c r="HJ111" s="151"/>
      <c r="HK111" s="151"/>
      <c r="HL111" s="151"/>
      <c r="HM111" s="151"/>
      <c r="HN111" s="151"/>
      <c r="HO111" s="151"/>
      <c r="HP111" s="151"/>
      <c r="HQ111" s="151"/>
      <c r="HR111" s="151"/>
      <c r="HS111" s="151"/>
      <c r="HT111" s="151"/>
      <c r="HU111" s="151"/>
      <c r="HV111" s="151"/>
      <c r="HW111" s="151"/>
      <c r="HX111" s="151"/>
      <c r="HY111" s="151"/>
      <c r="HZ111" s="151"/>
      <c r="IA111" s="151"/>
      <c r="IB111" s="151"/>
      <c r="IC111" s="151"/>
      <c r="ID111" s="151"/>
      <c r="IE111" s="151"/>
      <c r="IF111" s="151"/>
      <c r="IG111" s="151"/>
      <c r="IH111" s="151"/>
      <c r="II111" s="151"/>
      <c r="IJ111" s="151"/>
      <c r="IK111" s="151"/>
      <c r="IL111" s="151"/>
      <c r="IM111" s="151"/>
      <c r="IN111" s="151"/>
      <c r="IO111" s="151"/>
      <c r="IP111" s="151"/>
      <c r="IQ111" s="151"/>
      <c r="IR111" s="151"/>
      <c r="IS111" s="151"/>
      <c r="IT111" s="151"/>
      <c r="IU111" s="151"/>
      <c r="IV111" s="151"/>
    </row>
    <row r="112" spans="1:256" ht="15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L112" s="151"/>
      <c r="M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0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151"/>
      <c r="DQ112" s="151"/>
      <c r="DR112" s="151"/>
      <c r="DS112" s="151"/>
      <c r="DT112" s="151"/>
      <c r="DU112" s="151"/>
      <c r="DV112" s="151"/>
      <c r="DW112" s="151"/>
      <c r="DX112" s="151"/>
      <c r="DY112" s="151"/>
      <c r="DZ112" s="151"/>
      <c r="EA112" s="151"/>
      <c r="EB112" s="151"/>
      <c r="EC112" s="151"/>
      <c r="ED112" s="151"/>
      <c r="EE112" s="151"/>
      <c r="EF112" s="151"/>
      <c r="EG112" s="151"/>
      <c r="EH112" s="151"/>
      <c r="EI112" s="151"/>
      <c r="EJ112" s="151"/>
      <c r="EK112" s="151"/>
      <c r="EL112" s="151"/>
      <c r="EM112" s="151"/>
      <c r="EN112" s="151"/>
      <c r="EO112" s="151"/>
      <c r="EP112" s="151"/>
      <c r="EQ112" s="151"/>
      <c r="ER112" s="151"/>
      <c r="ES112" s="151"/>
      <c r="ET112" s="151"/>
      <c r="EU112" s="151"/>
      <c r="EV112" s="151"/>
      <c r="EW112" s="151"/>
      <c r="EX112" s="151"/>
      <c r="EY112" s="151"/>
      <c r="EZ112" s="151"/>
      <c r="FA112" s="151"/>
      <c r="FB112" s="151"/>
      <c r="FC112" s="151"/>
      <c r="FD112" s="151"/>
      <c r="FE112" s="151"/>
      <c r="FF112" s="151"/>
      <c r="FG112" s="151"/>
      <c r="FH112" s="151"/>
      <c r="FI112" s="151"/>
      <c r="FJ112" s="151"/>
      <c r="FK112" s="151"/>
      <c r="FL112" s="151"/>
      <c r="FM112" s="151"/>
      <c r="FN112" s="151"/>
      <c r="FO112" s="151"/>
      <c r="FP112" s="151"/>
      <c r="FQ112" s="151"/>
      <c r="FR112" s="151"/>
      <c r="FS112" s="151"/>
      <c r="FT112" s="151"/>
      <c r="FU112" s="151"/>
      <c r="FV112" s="151"/>
      <c r="FW112" s="151"/>
      <c r="FX112" s="151"/>
      <c r="FY112" s="151"/>
      <c r="FZ112" s="151"/>
      <c r="GA112" s="151"/>
      <c r="GB112" s="151"/>
      <c r="GC112" s="151"/>
      <c r="GD112" s="151"/>
      <c r="GE112" s="151"/>
      <c r="GF112" s="151"/>
      <c r="GG112" s="151"/>
      <c r="GH112" s="151"/>
      <c r="GI112" s="151"/>
      <c r="GJ112" s="151"/>
      <c r="GK112" s="151"/>
      <c r="GL112" s="151"/>
      <c r="GM112" s="151"/>
      <c r="GN112" s="151"/>
      <c r="GO112" s="151"/>
      <c r="GP112" s="151"/>
      <c r="GQ112" s="151"/>
      <c r="GR112" s="151"/>
      <c r="GS112" s="151"/>
      <c r="GT112" s="151"/>
      <c r="GU112" s="151"/>
      <c r="GV112" s="151"/>
      <c r="GW112" s="151"/>
      <c r="GX112" s="151"/>
      <c r="GY112" s="151"/>
      <c r="GZ112" s="151"/>
      <c r="HA112" s="151"/>
      <c r="HB112" s="151"/>
      <c r="HC112" s="151"/>
      <c r="HD112" s="151"/>
      <c r="HE112" s="151"/>
      <c r="HF112" s="151"/>
      <c r="HG112" s="151"/>
      <c r="HH112" s="151"/>
      <c r="HI112" s="151"/>
      <c r="HJ112" s="151"/>
      <c r="HK112" s="151"/>
      <c r="HL112" s="151"/>
      <c r="HM112" s="151"/>
      <c r="HN112" s="151"/>
      <c r="HO112" s="151"/>
      <c r="HP112" s="151"/>
      <c r="HQ112" s="151"/>
      <c r="HR112" s="151"/>
      <c r="HS112" s="151"/>
      <c r="HT112" s="151"/>
      <c r="HU112" s="151"/>
      <c r="HV112" s="151"/>
      <c r="HW112" s="151"/>
      <c r="HX112" s="151"/>
      <c r="HY112" s="151"/>
      <c r="HZ112" s="151"/>
      <c r="IA112" s="151"/>
      <c r="IB112" s="151"/>
      <c r="IC112" s="151"/>
      <c r="ID112" s="151"/>
      <c r="IE112" s="151"/>
      <c r="IF112" s="151"/>
      <c r="IG112" s="151"/>
      <c r="IH112" s="151"/>
      <c r="II112" s="151"/>
      <c r="IJ112" s="151"/>
      <c r="IK112" s="151"/>
      <c r="IL112" s="151"/>
      <c r="IM112" s="151"/>
      <c r="IN112" s="151"/>
      <c r="IO112" s="151"/>
      <c r="IP112" s="151"/>
      <c r="IQ112" s="151"/>
      <c r="IR112" s="151"/>
      <c r="IS112" s="151"/>
      <c r="IT112" s="151"/>
      <c r="IU112" s="151"/>
      <c r="IV112" s="151"/>
    </row>
    <row r="113" spans="1:256" ht="15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L113" s="151"/>
      <c r="M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0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151"/>
      <c r="DQ113" s="151"/>
      <c r="DR113" s="151"/>
      <c r="DS113" s="151"/>
      <c r="DT113" s="151"/>
      <c r="DU113" s="151"/>
      <c r="DV113" s="151"/>
      <c r="DW113" s="151"/>
      <c r="DX113" s="151"/>
      <c r="DY113" s="151"/>
      <c r="DZ113" s="151"/>
      <c r="EA113" s="151"/>
      <c r="EB113" s="151"/>
      <c r="EC113" s="151"/>
      <c r="ED113" s="151"/>
      <c r="EE113" s="151"/>
      <c r="EF113" s="151"/>
      <c r="EG113" s="151"/>
      <c r="EH113" s="151"/>
      <c r="EI113" s="151"/>
      <c r="EJ113" s="151"/>
      <c r="EK113" s="151"/>
      <c r="EL113" s="151"/>
      <c r="EM113" s="151"/>
      <c r="EN113" s="151"/>
      <c r="EO113" s="151"/>
      <c r="EP113" s="151"/>
      <c r="EQ113" s="151"/>
      <c r="ER113" s="151"/>
      <c r="ES113" s="151"/>
      <c r="ET113" s="151"/>
      <c r="EU113" s="151"/>
      <c r="EV113" s="151"/>
      <c r="EW113" s="151"/>
      <c r="EX113" s="151"/>
      <c r="EY113" s="151"/>
      <c r="EZ113" s="151"/>
      <c r="FA113" s="151"/>
      <c r="FB113" s="151"/>
      <c r="FC113" s="151"/>
      <c r="FD113" s="151"/>
      <c r="FE113" s="151"/>
      <c r="FF113" s="151"/>
      <c r="FG113" s="151"/>
      <c r="FH113" s="151"/>
      <c r="FI113" s="151"/>
      <c r="FJ113" s="151"/>
      <c r="FK113" s="151"/>
      <c r="FL113" s="151"/>
      <c r="FM113" s="151"/>
      <c r="FN113" s="151"/>
      <c r="FO113" s="151"/>
      <c r="FP113" s="151"/>
      <c r="FQ113" s="151"/>
      <c r="FR113" s="151"/>
      <c r="FS113" s="151"/>
      <c r="FT113" s="151"/>
      <c r="FU113" s="151"/>
      <c r="FV113" s="151"/>
      <c r="FW113" s="151"/>
      <c r="FX113" s="151"/>
      <c r="FY113" s="151"/>
      <c r="FZ113" s="151"/>
      <c r="GA113" s="151"/>
      <c r="GB113" s="151"/>
      <c r="GC113" s="151"/>
      <c r="GD113" s="151"/>
      <c r="GE113" s="151"/>
      <c r="GF113" s="151"/>
      <c r="GG113" s="151"/>
      <c r="GH113" s="151"/>
      <c r="GI113" s="151"/>
      <c r="GJ113" s="151"/>
      <c r="GK113" s="151"/>
      <c r="GL113" s="151"/>
      <c r="GM113" s="151"/>
      <c r="GN113" s="151"/>
      <c r="GO113" s="151"/>
      <c r="GP113" s="151"/>
      <c r="GQ113" s="151"/>
      <c r="GR113" s="151"/>
      <c r="GS113" s="151"/>
      <c r="GT113" s="151"/>
      <c r="GU113" s="151"/>
      <c r="GV113" s="151"/>
      <c r="GW113" s="151"/>
      <c r="GX113" s="151"/>
      <c r="GY113" s="151"/>
      <c r="GZ113" s="151"/>
      <c r="HA113" s="151"/>
      <c r="HB113" s="151"/>
      <c r="HC113" s="151"/>
      <c r="HD113" s="151"/>
      <c r="HE113" s="151"/>
      <c r="HF113" s="151"/>
      <c r="HG113" s="151"/>
      <c r="HH113" s="151"/>
      <c r="HI113" s="151"/>
      <c r="HJ113" s="151"/>
      <c r="HK113" s="151"/>
      <c r="HL113" s="151"/>
      <c r="HM113" s="151"/>
      <c r="HN113" s="151"/>
      <c r="HO113" s="151"/>
      <c r="HP113" s="151"/>
      <c r="HQ113" s="151"/>
      <c r="HR113" s="151"/>
      <c r="HS113" s="151"/>
      <c r="HT113" s="151"/>
      <c r="HU113" s="151"/>
      <c r="HV113" s="151"/>
      <c r="HW113" s="151"/>
      <c r="HX113" s="151"/>
      <c r="HY113" s="151"/>
      <c r="HZ113" s="151"/>
      <c r="IA113" s="151"/>
      <c r="IB113" s="151"/>
      <c r="IC113" s="151"/>
      <c r="ID113" s="151"/>
      <c r="IE113" s="151"/>
      <c r="IF113" s="151"/>
      <c r="IG113" s="151"/>
      <c r="IH113" s="151"/>
      <c r="II113" s="151"/>
      <c r="IJ113" s="151"/>
      <c r="IK113" s="151"/>
      <c r="IL113" s="151"/>
      <c r="IM113" s="151"/>
      <c r="IN113" s="151"/>
      <c r="IO113" s="151"/>
      <c r="IP113" s="151"/>
      <c r="IQ113" s="151"/>
      <c r="IR113" s="151"/>
      <c r="IS113" s="151"/>
      <c r="IT113" s="151"/>
      <c r="IU113" s="151"/>
      <c r="IV113" s="151"/>
    </row>
    <row r="114" spans="1:256" ht="15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L114" s="151"/>
      <c r="M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0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1"/>
      <c r="DM114" s="15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51"/>
      <c r="DY114" s="151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151"/>
      <c r="EK114" s="151"/>
      <c r="EL114" s="151"/>
      <c r="EM114" s="151"/>
      <c r="EN114" s="151"/>
      <c r="EO114" s="151"/>
      <c r="EP114" s="151"/>
      <c r="EQ114" s="151"/>
      <c r="ER114" s="151"/>
      <c r="ES114" s="151"/>
      <c r="ET114" s="151"/>
      <c r="EU114" s="151"/>
      <c r="EV114" s="151"/>
      <c r="EW114" s="151"/>
      <c r="EX114" s="151"/>
      <c r="EY114" s="151"/>
      <c r="EZ114" s="151"/>
      <c r="FA114" s="151"/>
      <c r="FB114" s="151"/>
      <c r="FC114" s="151"/>
      <c r="FD114" s="151"/>
      <c r="FE114" s="151"/>
      <c r="FF114" s="151"/>
      <c r="FG114" s="151"/>
      <c r="FH114" s="151"/>
      <c r="FI114" s="151"/>
      <c r="FJ114" s="151"/>
      <c r="FK114" s="151"/>
      <c r="FL114" s="151"/>
      <c r="FM114" s="151"/>
      <c r="FN114" s="151"/>
      <c r="FO114" s="151"/>
      <c r="FP114" s="151"/>
      <c r="FQ114" s="151"/>
      <c r="FR114" s="151"/>
      <c r="FS114" s="151"/>
      <c r="FT114" s="151"/>
      <c r="FU114" s="151"/>
      <c r="FV114" s="151"/>
      <c r="FW114" s="151"/>
      <c r="FX114" s="151"/>
      <c r="FY114" s="151"/>
      <c r="FZ114" s="151"/>
      <c r="GA114" s="151"/>
      <c r="GB114" s="151"/>
      <c r="GC114" s="151"/>
      <c r="GD114" s="151"/>
      <c r="GE114" s="151"/>
      <c r="GF114" s="151"/>
      <c r="GG114" s="151"/>
      <c r="GH114" s="151"/>
      <c r="GI114" s="151"/>
      <c r="GJ114" s="151"/>
      <c r="GK114" s="151"/>
      <c r="GL114" s="151"/>
      <c r="GM114" s="151"/>
      <c r="GN114" s="151"/>
      <c r="GO114" s="151"/>
      <c r="GP114" s="151"/>
      <c r="GQ114" s="151"/>
      <c r="GR114" s="151"/>
      <c r="GS114" s="151"/>
      <c r="GT114" s="151"/>
      <c r="GU114" s="151"/>
      <c r="GV114" s="151"/>
      <c r="GW114" s="151"/>
      <c r="GX114" s="151"/>
      <c r="GY114" s="151"/>
      <c r="GZ114" s="151"/>
      <c r="HA114" s="151"/>
      <c r="HB114" s="151"/>
      <c r="HC114" s="151"/>
      <c r="HD114" s="151"/>
      <c r="HE114" s="151"/>
      <c r="HF114" s="151"/>
      <c r="HG114" s="151"/>
      <c r="HH114" s="151"/>
      <c r="HI114" s="151"/>
      <c r="HJ114" s="151"/>
      <c r="HK114" s="151"/>
      <c r="HL114" s="151"/>
      <c r="HM114" s="151"/>
      <c r="HN114" s="151"/>
      <c r="HO114" s="151"/>
      <c r="HP114" s="151"/>
      <c r="HQ114" s="151"/>
      <c r="HR114" s="151"/>
      <c r="HS114" s="151"/>
      <c r="HT114" s="151"/>
      <c r="HU114" s="151"/>
      <c r="HV114" s="151"/>
      <c r="HW114" s="151"/>
      <c r="HX114" s="151"/>
      <c r="HY114" s="151"/>
      <c r="HZ114" s="151"/>
      <c r="IA114" s="151"/>
      <c r="IB114" s="151"/>
      <c r="IC114" s="151"/>
      <c r="ID114" s="151"/>
      <c r="IE114" s="151"/>
      <c r="IF114" s="151"/>
      <c r="IG114" s="151"/>
      <c r="IH114" s="151"/>
      <c r="II114" s="151"/>
      <c r="IJ114" s="151"/>
      <c r="IK114" s="151"/>
      <c r="IL114" s="151"/>
      <c r="IM114" s="151"/>
      <c r="IN114" s="151"/>
      <c r="IO114" s="151"/>
      <c r="IP114" s="151"/>
      <c r="IQ114" s="151"/>
      <c r="IR114" s="151"/>
      <c r="IS114" s="151"/>
      <c r="IT114" s="151"/>
      <c r="IU114" s="151"/>
      <c r="IV114" s="151"/>
    </row>
    <row r="115" spans="1:256" ht="15.7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L115" s="151"/>
      <c r="M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0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1"/>
      <c r="DM115" s="15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51"/>
      <c r="DY115" s="151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151"/>
      <c r="EK115" s="151"/>
      <c r="EL115" s="151"/>
      <c r="EM115" s="151"/>
      <c r="EN115" s="151"/>
      <c r="EO115" s="151"/>
      <c r="EP115" s="151"/>
      <c r="EQ115" s="151"/>
      <c r="ER115" s="151"/>
      <c r="ES115" s="151"/>
      <c r="ET115" s="151"/>
      <c r="EU115" s="151"/>
      <c r="EV115" s="151"/>
      <c r="EW115" s="151"/>
      <c r="EX115" s="151"/>
      <c r="EY115" s="151"/>
      <c r="EZ115" s="151"/>
      <c r="FA115" s="151"/>
      <c r="FB115" s="151"/>
      <c r="FC115" s="151"/>
      <c r="FD115" s="151"/>
      <c r="FE115" s="151"/>
      <c r="FF115" s="151"/>
      <c r="FG115" s="151"/>
      <c r="FH115" s="151"/>
      <c r="FI115" s="151"/>
      <c r="FJ115" s="151"/>
      <c r="FK115" s="151"/>
      <c r="FL115" s="151"/>
      <c r="FM115" s="151"/>
      <c r="FN115" s="151"/>
      <c r="FO115" s="151"/>
      <c r="FP115" s="151"/>
      <c r="FQ115" s="151"/>
      <c r="FR115" s="151"/>
      <c r="FS115" s="151"/>
      <c r="FT115" s="151"/>
      <c r="FU115" s="151"/>
      <c r="FV115" s="151"/>
      <c r="FW115" s="151"/>
      <c r="FX115" s="151"/>
      <c r="FY115" s="151"/>
      <c r="FZ115" s="151"/>
      <c r="GA115" s="151"/>
      <c r="GB115" s="151"/>
      <c r="GC115" s="151"/>
      <c r="GD115" s="151"/>
      <c r="GE115" s="151"/>
      <c r="GF115" s="151"/>
      <c r="GG115" s="151"/>
      <c r="GH115" s="151"/>
      <c r="GI115" s="151"/>
      <c r="GJ115" s="151"/>
      <c r="GK115" s="151"/>
      <c r="GL115" s="151"/>
      <c r="GM115" s="151"/>
      <c r="GN115" s="151"/>
      <c r="GO115" s="151"/>
      <c r="GP115" s="151"/>
      <c r="GQ115" s="151"/>
      <c r="GR115" s="151"/>
      <c r="GS115" s="151"/>
      <c r="GT115" s="151"/>
      <c r="GU115" s="151"/>
      <c r="GV115" s="151"/>
      <c r="GW115" s="151"/>
      <c r="GX115" s="151"/>
      <c r="GY115" s="151"/>
      <c r="GZ115" s="151"/>
      <c r="HA115" s="151"/>
      <c r="HB115" s="151"/>
      <c r="HC115" s="151"/>
      <c r="HD115" s="151"/>
      <c r="HE115" s="151"/>
      <c r="HF115" s="151"/>
      <c r="HG115" s="151"/>
      <c r="HH115" s="151"/>
      <c r="HI115" s="151"/>
      <c r="HJ115" s="151"/>
      <c r="HK115" s="151"/>
      <c r="HL115" s="151"/>
      <c r="HM115" s="151"/>
      <c r="HN115" s="151"/>
      <c r="HO115" s="151"/>
      <c r="HP115" s="151"/>
      <c r="HQ115" s="151"/>
      <c r="HR115" s="151"/>
      <c r="HS115" s="151"/>
      <c r="HT115" s="151"/>
      <c r="HU115" s="151"/>
      <c r="HV115" s="151"/>
      <c r="HW115" s="151"/>
      <c r="HX115" s="151"/>
      <c r="HY115" s="151"/>
      <c r="HZ115" s="151"/>
      <c r="IA115" s="151"/>
      <c r="IB115" s="151"/>
      <c r="IC115" s="151"/>
      <c r="ID115" s="151"/>
      <c r="IE115" s="151"/>
      <c r="IF115" s="151"/>
      <c r="IG115" s="151"/>
      <c r="IH115" s="151"/>
      <c r="II115" s="151"/>
      <c r="IJ115" s="151"/>
      <c r="IK115" s="151"/>
      <c r="IL115" s="151"/>
      <c r="IM115" s="151"/>
      <c r="IN115" s="151"/>
      <c r="IO115" s="151"/>
      <c r="IP115" s="151"/>
      <c r="IQ115" s="151"/>
      <c r="IR115" s="151"/>
      <c r="IS115" s="151"/>
      <c r="IT115" s="151"/>
      <c r="IU115" s="151"/>
      <c r="IV115" s="151"/>
    </row>
    <row r="116" spans="1:256" ht="15.7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L116" s="151"/>
      <c r="M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0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1"/>
      <c r="DM116" s="151"/>
      <c r="DN116" s="151"/>
      <c r="DO116" s="151"/>
      <c r="DP116" s="151"/>
      <c r="DQ116" s="151"/>
      <c r="DR116" s="151"/>
      <c r="DS116" s="151"/>
      <c r="DT116" s="151"/>
      <c r="DU116" s="151"/>
      <c r="DV116" s="151"/>
      <c r="DW116" s="151"/>
      <c r="DX116" s="151"/>
      <c r="DY116" s="151"/>
      <c r="DZ116" s="151"/>
      <c r="EA116" s="151"/>
      <c r="EB116" s="151"/>
      <c r="EC116" s="151"/>
      <c r="ED116" s="151"/>
      <c r="EE116" s="151"/>
      <c r="EF116" s="151"/>
      <c r="EG116" s="151"/>
      <c r="EH116" s="151"/>
      <c r="EI116" s="151"/>
      <c r="EJ116" s="151"/>
      <c r="EK116" s="151"/>
      <c r="EL116" s="151"/>
      <c r="EM116" s="151"/>
      <c r="EN116" s="151"/>
      <c r="EO116" s="151"/>
      <c r="EP116" s="151"/>
      <c r="EQ116" s="151"/>
      <c r="ER116" s="151"/>
      <c r="ES116" s="151"/>
      <c r="ET116" s="151"/>
      <c r="EU116" s="151"/>
      <c r="EV116" s="151"/>
      <c r="EW116" s="151"/>
      <c r="EX116" s="151"/>
      <c r="EY116" s="151"/>
      <c r="EZ116" s="151"/>
      <c r="FA116" s="151"/>
      <c r="FB116" s="151"/>
      <c r="FC116" s="151"/>
      <c r="FD116" s="151"/>
      <c r="FE116" s="151"/>
      <c r="FF116" s="151"/>
      <c r="FG116" s="151"/>
      <c r="FH116" s="151"/>
      <c r="FI116" s="151"/>
      <c r="FJ116" s="151"/>
      <c r="FK116" s="151"/>
      <c r="FL116" s="151"/>
      <c r="FM116" s="151"/>
      <c r="FN116" s="151"/>
      <c r="FO116" s="151"/>
      <c r="FP116" s="151"/>
      <c r="FQ116" s="151"/>
      <c r="FR116" s="151"/>
      <c r="FS116" s="151"/>
      <c r="FT116" s="151"/>
      <c r="FU116" s="151"/>
      <c r="FV116" s="151"/>
      <c r="FW116" s="151"/>
      <c r="FX116" s="151"/>
      <c r="FY116" s="151"/>
      <c r="FZ116" s="151"/>
      <c r="GA116" s="151"/>
      <c r="GB116" s="151"/>
      <c r="GC116" s="151"/>
      <c r="GD116" s="151"/>
      <c r="GE116" s="151"/>
      <c r="GF116" s="151"/>
      <c r="GG116" s="151"/>
      <c r="GH116" s="151"/>
      <c r="GI116" s="151"/>
      <c r="GJ116" s="151"/>
      <c r="GK116" s="151"/>
      <c r="GL116" s="151"/>
      <c r="GM116" s="151"/>
      <c r="GN116" s="151"/>
      <c r="GO116" s="151"/>
      <c r="GP116" s="151"/>
      <c r="GQ116" s="151"/>
      <c r="GR116" s="151"/>
      <c r="GS116" s="151"/>
      <c r="GT116" s="151"/>
      <c r="GU116" s="151"/>
      <c r="GV116" s="151"/>
      <c r="GW116" s="151"/>
      <c r="GX116" s="151"/>
      <c r="GY116" s="151"/>
      <c r="GZ116" s="151"/>
      <c r="HA116" s="151"/>
      <c r="HB116" s="151"/>
      <c r="HC116" s="151"/>
      <c r="HD116" s="151"/>
      <c r="HE116" s="151"/>
      <c r="HF116" s="151"/>
      <c r="HG116" s="151"/>
      <c r="HH116" s="151"/>
      <c r="HI116" s="151"/>
      <c r="HJ116" s="151"/>
      <c r="HK116" s="151"/>
      <c r="HL116" s="151"/>
      <c r="HM116" s="151"/>
      <c r="HN116" s="151"/>
      <c r="HO116" s="151"/>
      <c r="HP116" s="151"/>
      <c r="HQ116" s="151"/>
      <c r="HR116" s="151"/>
      <c r="HS116" s="151"/>
      <c r="HT116" s="151"/>
      <c r="HU116" s="151"/>
      <c r="HV116" s="151"/>
      <c r="HW116" s="151"/>
      <c r="HX116" s="151"/>
      <c r="HY116" s="151"/>
      <c r="HZ116" s="151"/>
      <c r="IA116" s="151"/>
      <c r="IB116" s="151"/>
      <c r="IC116" s="151"/>
      <c r="ID116" s="151"/>
      <c r="IE116" s="151"/>
      <c r="IF116" s="151"/>
      <c r="IG116" s="151"/>
      <c r="IH116" s="151"/>
      <c r="II116" s="151"/>
      <c r="IJ116" s="151"/>
      <c r="IK116" s="151"/>
      <c r="IL116" s="151"/>
      <c r="IM116" s="151"/>
      <c r="IN116" s="151"/>
      <c r="IO116" s="151"/>
      <c r="IP116" s="151"/>
      <c r="IQ116" s="151"/>
      <c r="IR116" s="151"/>
      <c r="IS116" s="151"/>
      <c r="IT116" s="151"/>
      <c r="IU116" s="151"/>
      <c r="IV116" s="151"/>
    </row>
    <row r="117" spans="1:256" ht="11.25" customHeight="1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L117" s="151"/>
      <c r="M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0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1"/>
      <c r="DM117" s="151"/>
      <c r="DN117" s="151"/>
      <c r="DO117" s="151"/>
      <c r="DP117" s="151"/>
      <c r="DQ117" s="151"/>
      <c r="DR117" s="151"/>
      <c r="DS117" s="151"/>
      <c r="DT117" s="151"/>
      <c r="DU117" s="151"/>
      <c r="DV117" s="151"/>
      <c r="DW117" s="151"/>
      <c r="DX117" s="151"/>
      <c r="DY117" s="151"/>
      <c r="DZ117" s="151"/>
      <c r="EA117" s="151"/>
      <c r="EB117" s="151"/>
      <c r="EC117" s="151"/>
      <c r="ED117" s="151"/>
      <c r="EE117" s="151"/>
      <c r="EF117" s="151"/>
      <c r="EG117" s="151"/>
      <c r="EH117" s="151"/>
      <c r="EI117" s="151"/>
      <c r="EJ117" s="151"/>
      <c r="EK117" s="151"/>
      <c r="EL117" s="151"/>
      <c r="EM117" s="151"/>
      <c r="EN117" s="151"/>
      <c r="EO117" s="151"/>
      <c r="EP117" s="151"/>
      <c r="EQ117" s="151"/>
      <c r="ER117" s="151"/>
      <c r="ES117" s="151"/>
      <c r="ET117" s="151"/>
      <c r="EU117" s="151"/>
      <c r="EV117" s="151"/>
      <c r="EW117" s="151"/>
      <c r="EX117" s="151"/>
      <c r="EY117" s="151"/>
      <c r="EZ117" s="151"/>
      <c r="FA117" s="151"/>
      <c r="FB117" s="151"/>
      <c r="FC117" s="151"/>
      <c r="FD117" s="151"/>
      <c r="FE117" s="151"/>
      <c r="FF117" s="151"/>
      <c r="FG117" s="151"/>
      <c r="FH117" s="151"/>
      <c r="FI117" s="151"/>
      <c r="FJ117" s="151"/>
      <c r="FK117" s="151"/>
      <c r="FL117" s="151"/>
      <c r="FM117" s="151"/>
      <c r="FN117" s="151"/>
      <c r="FO117" s="151"/>
      <c r="FP117" s="151"/>
      <c r="FQ117" s="151"/>
      <c r="FR117" s="151"/>
      <c r="FS117" s="151"/>
      <c r="FT117" s="151"/>
      <c r="FU117" s="151"/>
      <c r="FV117" s="151"/>
      <c r="FW117" s="151"/>
      <c r="FX117" s="151"/>
      <c r="FY117" s="151"/>
      <c r="FZ117" s="151"/>
      <c r="GA117" s="151"/>
      <c r="GB117" s="151"/>
      <c r="GC117" s="151"/>
      <c r="GD117" s="151"/>
      <c r="GE117" s="151"/>
      <c r="GF117" s="151"/>
      <c r="GG117" s="151"/>
      <c r="GH117" s="151"/>
      <c r="GI117" s="151"/>
      <c r="GJ117" s="151"/>
      <c r="GK117" s="151"/>
      <c r="GL117" s="151"/>
      <c r="GM117" s="151"/>
      <c r="GN117" s="151"/>
      <c r="GO117" s="151"/>
      <c r="GP117" s="151"/>
      <c r="GQ117" s="151"/>
      <c r="GR117" s="151"/>
      <c r="GS117" s="151"/>
      <c r="GT117" s="151"/>
      <c r="GU117" s="151"/>
      <c r="GV117" s="151"/>
      <c r="GW117" s="151"/>
      <c r="GX117" s="151"/>
      <c r="GY117" s="151"/>
      <c r="GZ117" s="151"/>
      <c r="HA117" s="151"/>
      <c r="HB117" s="151"/>
      <c r="HC117" s="151"/>
      <c r="HD117" s="151"/>
      <c r="HE117" s="151"/>
      <c r="HF117" s="151"/>
      <c r="HG117" s="151"/>
      <c r="HH117" s="151"/>
      <c r="HI117" s="151"/>
      <c r="HJ117" s="151"/>
      <c r="HK117" s="151"/>
      <c r="HL117" s="151"/>
      <c r="HM117" s="151"/>
      <c r="HN117" s="151"/>
      <c r="HO117" s="151"/>
      <c r="HP117" s="151"/>
      <c r="HQ117" s="151"/>
      <c r="HR117" s="151"/>
      <c r="HS117" s="151"/>
      <c r="HT117" s="151"/>
      <c r="HU117" s="151"/>
      <c r="HV117" s="151"/>
      <c r="HW117" s="151"/>
      <c r="HX117" s="151"/>
      <c r="HY117" s="151"/>
      <c r="HZ117" s="151"/>
      <c r="IA117" s="151"/>
      <c r="IB117" s="151"/>
      <c r="IC117" s="151"/>
      <c r="ID117" s="151"/>
      <c r="IE117" s="151"/>
      <c r="IF117" s="151"/>
      <c r="IG117" s="151"/>
      <c r="IH117" s="151"/>
      <c r="II117" s="151"/>
      <c r="IJ117" s="151"/>
      <c r="IK117" s="151"/>
      <c r="IL117" s="151"/>
      <c r="IM117" s="151"/>
      <c r="IN117" s="151"/>
      <c r="IO117" s="151"/>
      <c r="IP117" s="151"/>
      <c r="IQ117" s="151"/>
      <c r="IR117" s="151"/>
      <c r="IS117" s="151"/>
      <c r="IT117" s="151"/>
      <c r="IU117" s="151"/>
      <c r="IV117" s="151"/>
    </row>
    <row r="118" spans="1:256" ht="11.25" customHeigh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L118" s="151"/>
      <c r="M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0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1"/>
      <c r="DM118" s="151"/>
      <c r="DN118" s="151"/>
      <c r="DO118" s="151"/>
      <c r="DP118" s="151"/>
      <c r="DQ118" s="151"/>
      <c r="DR118" s="151"/>
      <c r="DS118" s="151"/>
      <c r="DT118" s="151"/>
      <c r="DU118" s="151"/>
      <c r="DV118" s="151"/>
      <c r="DW118" s="151"/>
      <c r="DX118" s="151"/>
      <c r="DY118" s="151"/>
      <c r="DZ118" s="151"/>
      <c r="EA118" s="151"/>
      <c r="EB118" s="151"/>
      <c r="EC118" s="151"/>
      <c r="ED118" s="151"/>
      <c r="EE118" s="151"/>
      <c r="EF118" s="151"/>
      <c r="EG118" s="151"/>
      <c r="EH118" s="151"/>
      <c r="EI118" s="151"/>
      <c r="EJ118" s="151"/>
      <c r="EK118" s="151"/>
      <c r="EL118" s="151"/>
      <c r="EM118" s="151"/>
      <c r="EN118" s="151"/>
      <c r="EO118" s="151"/>
      <c r="EP118" s="151"/>
      <c r="EQ118" s="151"/>
      <c r="ER118" s="151"/>
      <c r="ES118" s="151"/>
      <c r="ET118" s="151"/>
      <c r="EU118" s="151"/>
      <c r="EV118" s="151"/>
      <c r="EW118" s="151"/>
      <c r="EX118" s="151"/>
      <c r="EY118" s="151"/>
      <c r="EZ118" s="151"/>
      <c r="FA118" s="151"/>
      <c r="FB118" s="151"/>
      <c r="FC118" s="151"/>
      <c r="FD118" s="151"/>
      <c r="FE118" s="151"/>
      <c r="FF118" s="151"/>
      <c r="FG118" s="151"/>
      <c r="FH118" s="151"/>
      <c r="FI118" s="151"/>
      <c r="FJ118" s="151"/>
      <c r="FK118" s="151"/>
      <c r="FL118" s="151"/>
      <c r="FM118" s="151"/>
      <c r="FN118" s="151"/>
      <c r="FO118" s="151"/>
      <c r="FP118" s="151"/>
      <c r="FQ118" s="151"/>
      <c r="FR118" s="151"/>
      <c r="FS118" s="151"/>
      <c r="FT118" s="151"/>
      <c r="FU118" s="151"/>
      <c r="FV118" s="151"/>
      <c r="FW118" s="151"/>
      <c r="FX118" s="151"/>
      <c r="FY118" s="151"/>
      <c r="FZ118" s="151"/>
      <c r="GA118" s="151"/>
      <c r="GB118" s="151"/>
      <c r="GC118" s="151"/>
      <c r="GD118" s="151"/>
      <c r="GE118" s="151"/>
      <c r="GF118" s="151"/>
      <c r="GG118" s="151"/>
      <c r="GH118" s="151"/>
      <c r="GI118" s="151"/>
      <c r="GJ118" s="151"/>
      <c r="GK118" s="151"/>
      <c r="GL118" s="151"/>
      <c r="GM118" s="151"/>
      <c r="GN118" s="151"/>
      <c r="GO118" s="151"/>
      <c r="GP118" s="151"/>
      <c r="GQ118" s="151"/>
      <c r="GR118" s="151"/>
      <c r="GS118" s="151"/>
      <c r="GT118" s="151"/>
      <c r="GU118" s="151"/>
      <c r="GV118" s="151"/>
      <c r="GW118" s="151"/>
      <c r="GX118" s="151"/>
      <c r="GY118" s="151"/>
      <c r="GZ118" s="151"/>
      <c r="HA118" s="151"/>
      <c r="HB118" s="151"/>
      <c r="HC118" s="151"/>
      <c r="HD118" s="151"/>
      <c r="HE118" s="151"/>
      <c r="HF118" s="151"/>
      <c r="HG118" s="151"/>
      <c r="HH118" s="151"/>
      <c r="HI118" s="151"/>
      <c r="HJ118" s="151"/>
      <c r="HK118" s="151"/>
      <c r="HL118" s="151"/>
      <c r="HM118" s="151"/>
      <c r="HN118" s="151"/>
      <c r="HO118" s="151"/>
      <c r="HP118" s="151"/>
      <c r="HQ118" s="151"/>
      <c r="HR118" s="151"/>
      <c r="HS118" s="151"/>
      <c r="HT118" s="151"/>
      <c r="HU118" s="151"/>
      <c r="HV118" s="151"/>
      <c r="HW118" s="151"/>
      <c r="HX118" s="151"/>
      <c r="HY118" s="151"/>
      <c r="HZ118" s="151"/>
      <c r="IA118" s="151"/>
      <c r="IB118" s="151"/>
      <c r="IC118" s="151"/>
      <c r="ID118" s="151"/>
      <c r="IE118" s="151"/>
      <c r="IF118" s="151"/>
      <c r="IG118" s="151"/>
      <c r="IH118" s="151"/>
      <c r="II118" s="151"/>
      <c r="IJ118" s="151"/>
      <c r="IK118" s="151"/>
      <c r="IL118" s="151"/>
      <c r="IM118" s="151"/>
      <c r="IN118" s="151"/>
      <c r="IO118" s="151"/>
      <c r="IP118" s="151"/>
      <c r="IQ118" s="151"/>
      <c r="IR118" s="151"/>
      <c r="IS118" s="151"/>
      <c r="IT118" s="151"/>
      <c r="IU118" s="151"/>
      <c r="IV118" s="151"/>
    </row>
    <row r="119" spans="1:256" ht="11.25" customHeight="1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L119" s="151"/>
      <c r="M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0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  <c r="CC119" s="151"/>
      <c r="CD119" s="151"/>
      <c r="CE119" s="151"/>
      <c r="CF119" s="151"/>
      <c r="CG119" s="151"/>
      <c r="CH119" s="151"/>
      <c r="CI119" s="151"/>
      <c r="CJ119" s="151"/>
      <c r="CK119" s="151"/>
      <c r="CL119" s="151"/>
      <c r="CM119" s="151"/>
      <c r="CN119" s="151"/>
      <c r="CO119" s="151"/>
      <c r="CP119" s="151"/>
      <c r="CQ119" s="151"/>
      <c r="CR119" s="151"/>
      <c r="CS119" s="151"/>
      <c r="CT119" s="151"/>
      <c r="CU119" s="151"/>
      <c r="CV119" s="151"/>
      <c r="CW119" s="151"/>
      <c r="CX119" s="151"/>
      <c r="CY119" s="151"/>
      <c r="CZ119" s="151"/>
      <c r="DA119" s="151"/>
      <c r="DB119" s="151"/>
      <c r="DC119" s="151"/>
      <c r="DD119" s="151"/>
      <c r="DE119" s="151"/>
      <c r="DF119" s="151"/>
      <c r="DG119" s="151"/>
      <c r="DH119" s="151"/>
      <c r="DI119" s="151"/>
      <c r="DJ119" s="151"/>
      <c r="DK119" s="151"/>
      <c r="DL119" s="151"/>
      <c r="DM119" s="151"/>
      <c r="DN119" s="151"/>
      <c r="DO119" s="151"/>
      <c r="DP119" s="151"/>
      <c r="DQ119" s="151"/>
      <c r="DR119" s="151"/>
      <c r="DS119" s="151"/>
      <c r="DT119" s="151"/>
      <c r="DU119" s="151"/>
      <c r="DV119" s="151"/>
      <c r="DW119" s="151"/>
      <c r="DX119" s="151"/>
      <c r="DY119" s="151"/>
      <c r="DZ119" s="151"/>
      <c r="EA119" s="151"/>
      <c r="EB119" s="151"/>
      <c r="EC119" s="151"/>
      <c r="ED119" s="151"/>
      <c r="EE119" s="151"/>
      <c r="EF119" s="151"/>
      <c r="EG119" s="151"/>
      <c r="EH119" s="151"/>
      <c r="EI119" s="151"/>
      <c r="EJ119" s="151"/>
      <c r="EK119" s="151"/>
      <c r="EL119" s="151"/>
      <c r="EM119" s="151"/>
      <c r="EN119" s="151"/>
      <c r="EO119" s="151"/>
      <c r="EP119" s="151"/>
      <c r="EQ119" s="151"/>
      <c r="ER119" s="151"/>
      <c r="ES119" s="151"/>
      <c r="ET119" s="151"/>
      <c r="EU119" s="151"/>
      <c r="EV119" s="151"/>
      <c r="EW119" s="151"/>
      <c r="EX119" s="151"/>
      <c r="EY119" s="151"/>
      <c r="EZ119" s="151"/>
      <c r="FA119" s="151"/>
      <c r="FB119" s="151"/>
      <c r="FC119" s="151"/>
      <c r="FD119" s="151"/>
      <c r="FE119" s="151"/>
      <c r="FF119" s="151"/>
      <c r="FG119" s="151"/>
      <c r="FH119" s="151"/>
      <c r="FI119" s="151"/>
      <c r="FJ119" s="151"/>
      <c r="FK119" s="151"/>
      <c r="FL119" s="151"/>
      <c r="FM119" s="151"/>
      <c r="FN119" s="151"/>
      <c r="FO119" s="151"/>
      <c r="FP119" s="151"/>
      <c r="FQ119" s="151"/>
      <c r="FR119" s="151"/>
      <c r="FS119" s="151"/>
      <c r="FT119" s="151"/>
      <c r="FU119" s="151"/>
      <c r="FV119" s="151"/>
      <c r="FW119" s="151"/>
      <c r="FX119" s="151"/>
      <c r="FY119" s="151"/>
      <c r="FZ119" s="151"/>
      <c r="GA119" s="151"/>
      <c r="GB119" s="151"/>
      <c r="GC119" s="151"/>
      <c r="GD119" s="151"/>
      <c r="GE119" s="151"/>
      <c r="GF119" s="151"/>
      <c r="GG119" s="151"/>
      <c r="GH119" s="151"/>
      <c r="GI119" s="151"/>
      <c r="GJ119" s="151"/>
      <c r="GK119" s="151"/>
      <c r="GL119" s="151"/>
      <c r="GM119" s="151"/>
      <c r="GN119" s="151"/>
      <c r="GO119" s="151"/>
      <c r="GP119" s="151"/>
      <c r="GQ119" s="151"/>
      <c r="GR119" s="151"/>
      <c r="GS119" s="151"/>
      <c r="GT119" s="151"/>
      <c r="GU119" s="151"/>
      <c r="GV119" s="151"/>
      <c r="GW119" s="151"/>
      <c r="GX119" s="151"/>
      <c r="GY119" s="151"/>
      <c r="GZ119" s="151"/>
      <c r="HA119" s="151"/>
      <c r="HB119" s="151"/>
      <c r="HC119" s="151"/>
      <c r="HD119" s="151"/>
      <c r="HE119" s="151"/>
      <c r="HF119" s="151"/>
      <c r="HG119" s="151"/>
      <c r="HH119" s="151"/>
      <c r="HI119" s="151"/>
      <c r="HJ119" s="151"/>
      <c r="HK119" s="151"/>
      <c r="HL119" s="151"/>
      <c r="HM119" s="151"/>
      <c r="HN119" s="151"/>
      <c r="HO119" s="151"/>
      <c r="HP119" s="151"/>
      <c r="HQ119" s="151"/>
      <c r="HR119" s="151"/>
      <c r="HS119" s="151"/>
      <c r="HT119" s="151"/>
      <c r="HU119" s="151"/>
      <c r="HV119" s="151"/>
      <c r="HW119" s="151"/>
      <c r="HX119" s="151"/>
      <c r="HY119" s="151"/>
      <c r="HZ119" s="151"/>
      <c r="IA119" s="151"/>
      <c r="IB119" s="151"/>
      <c r="IC119" s="151"/>
      <c r="ID119" s="151"/>
      <c r="IE119" s="151"/>
      <c r="IF119" s="151"/>
      <c r="IG119" s="151"/>
      <c r="IH119" s="151"/>
      <c r="II119" s="151"/>
      <c r="IJ119" s="151"/>
      <c r="IK119" s="151"/>
      <c r="IL119" s="151"/>
      <c r="IM119" s="151"/>
      <c r="IN119" s="151"/>
      <c r="IO119" s="151"/>
      <c r="IP119" s="151"/>
      <c r="IQ119" s="151"/>
      <c r="IR119" s="151"/>
      <c r="IS119" s="151"/>
      <c r="IT119" s="151"/>
      <c r="IU119" s="151"/>
      <c r="IV119" s="151"/>
    </row>
    <row r="120" spans="1:256" ht="11.25" customHeigh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L120" s="151"/>
      <c r="M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0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  <c r="BI120" s="151"/>
      <c r="BJ120" s="151"/>
      <c r="BK120" s="151"/>
      <c r="BL120" s="151"/>
      <c r="BM120" s="151"/>
      <c r="BN120" s="151"/>
      <c r="BO120" s="151"/>
      <c r="BP120" s="151"/>
      <c r="BQ120" s="151"/>
      <c r="BR120" s="151"/>
      <c r="BS120" s="151"/>
      <c r="BT120" s="151"/>
      <c r="BU120" s="151"/>
      <c r="BV120" s="151"/>
      <c r="BW120" s="151"/>
      <c r="BX120" s="151"/>
      <c r="BY120" s="151"/>
      <c r="BZ120" s="151"/>
      <c r="CA120" s="151"/>
      <c r="CB120" s="151"/>
      <c r="CC120" s="151"/>
      <c r="CD120" s="151"/>
      <c r="CE120" s="151"/>
      <c r="CF120" s="151"/>
      <c r="CG120" s="151"/>
      <c r="CH120" s="151"/>
      <c r="CI120" s="151"/>
      <c r="CJ120" s="151"/>
      <c r="CK120" s="151"/>
      <c r="CL120" s="151"/>
      <c r="CM120" s="151"/>
      <c r="CN120" s="151"/>
      <c r="CO120" s="151"/>
      <c r="CP120" s="151"/>
      <c r="CQ120" s="151"/>
      <c r="CR120" s="151"/>
      <c r="CS120" s="151"/>
      <c r="CT120" s="151"/>
      <c r="CU120" s="151"/>
      <c r="CV120" s="151"/>
      <c r="CW120" s="151"/>
      <c r="CX120" s="151"/>
      <c r="CY120" s="151"/>
      <c r="CZ120" s="151"/>
      <c r="DA120" s="151"/>
      <c r="DB120" s="151"/>
      <c r="DC120" s="151"/>
      <c r="DD120" s="151"/>
      <c r="DE120" s="151"/>
      <c r="DF120" s="151"/>
      <c r="DG120" s="151"/>
      <c r="DH120" s="151"/>
      <c r="DI120" s="151"/>
      <c r="DJ120" s="151"/>
      <c r="DK120" s="151"/>
      <c r="DL120" s="151"/>
      <c r="DM120" s="151"/>
      <c r="DN120" s="151"/>
      <c r="DO120" s="151"/>
      <c r="DP120" s="151"/>
      <c r="DQ120" s="151"/>
      <c r="DR120" s="151"/>
      <c r="DS120" s="151"/>
      <c r="DT120" s="151"/>
      <c r="DU120" s="151"/>
      <c r="DV120" s="151"/>
      <c r="DW120" s="151"/>
      <c r="DX120" s="151"/>
      <c r="DY120" s="151"/>
      <c r="DZ120" s="151"/>
      <c r="EA120" s="151"/>
      <c r="EB120" s="151"/>
      <c r="EC120" s="151"/>
      <c r="ED120" s="151"/>
      <c r="EE120" s="151"/>
      <c r="EF120" s="151"/>
      <c r="EG120" s="151"/>
      <c r="EH120" s="151"/>
      <c r="EI120" s="151"/>
      <c r="EJ120" s="151"/>
      <c r="EK120" s="151"/>
      <c r="EL120" s="151"/>
      <c r="EM120" s="151"/>
      <c r="EN120" s="151"/>
      <c r="EO120" s="151"/>
      <c r="EP120" s="151"/>
      <c r="EQ120" s="151"/>
      <c r="ER120" s="151"/>
      <c r="ES120" s="151"/>
      <c r="ET120" s="151"/>
      <c r="EU120" s="151"/>
      <c r="EV120" s="151"/>
      <c r="EW120" s="151"/>
      <c r="EX120" s="151"/>
      <c r="EY120" s="151"/>
      <c r="EZ120" s="151"/>
      <c r="FA120" s="151"/>
      <c r="FB120" s="151"/>
      <c r="FC120" s="151"/>
      <c r="FD120" s="151"/>
      <c r="FE120" s="151"/>
      <c r="FF120" s="151"/>
      <c r="FG120" s="151"/>
      <c r="FH120" s="151"/>
      <c r="FI120" s="151"/>
      <c r="FJ120" s="151"/>
      <c r="FK120" s="151"/>
      <c r="FL120" s="151"/>
      <c r="FM120" s="151"/>
      <c r="FN120" s="151"/>
      <c r="FO120" s="151"/>
      <c r="FP120" s="151"/>
      <c r="FQ120" s="151"/>
      <c r="FR120" s="151"/>
      <c r="FS120" s="151"/>
      <c r="FT120" s="151"/>
      <c r="FU120" s="151"/>
      <c r="FV120" s="151"/>
      <c r="FW120" s="151"/>
      <c r="FX120" s="151"/>
      <c r="FY120" s="151"/>
      <c r="FZ120" s="151"/>
      <c r="GA120" s="151"/>
      <c r="GB120" s="151"/>
      <c r="GC120" s="151"/>
      <c r="GD120" s="151"/>
      <c r="GE120" s="151"/>
      <c r="GF120" s="151"/>
      <c r="GG120" s="151"/>
      <c r="GH120" s="151"/>
      <c r="GI120" s="151"/>
      <c r="GJ120" s="151"/>
      <c r="GK120" s="151"/>
      <c r="GL120" s="151"/>
      <c r="GM120" s="151"/>
      <c r="GN120" s="151"/>
      <c r="GO120" s="151"/>
      <c r="GP120" s="151"/>
      <c r="GQ120" s="151"/>
      <c r="GR120" s="151"/>
      <c r="GS120" s="151"/>
      <c r="GT120" s="151"/>
      <c r="GU120" s="151"/>
      <c r="GV120" s="151"/>
      <c r="GW120" s="151"/>
      <c r="GX120" s="151"/>
      <c r="GY120" s="151"/>
      <c r="GZ120" s="151"/>
      <c r="HA120" s="151"/>
      <c r="HB120" s="151"/>
      <c r="HC120" s="151"/>
      <c r="HD120" s="151"/>
      <c r="HE120" s="151"/>
      <c r="HF120" s="151"/>
      <c r="HG120" s="151"/>
      <c r="HH120" s="151"/>
      <c r="HI120" s="151"/>
      <c r="HJ120" s="151"/>
      <c r="HK120" s="151"/>
      <c r="HL120" s="151"/>
      <c r="HM120" s="151"/>
      <c r="HN120" s="151"/>
      <c r="HO120" s="151"/>
      <c r="HP120" s="151"/>
      <c r="HQ120" s="151"/>
      <c r="HR120" s="151"/>
      <c r="HS120" s="151"/>
      <c r="HT120" s="151"/>
      <c r="HU120" s="151"/>
      <c r="HV120" s="151"/>
      <c r="HW120" s="151"/>
      <c r="HX120" s="151"/>
      <c r="HY120" s="151"/>
      <c r="HZ120" s="151"/>
      <c r="IA120" s="151"/>
      <c r="IB120" s="151"/>
      <c r="IC120" s="151"/>
      <c r="ID120" s="151"/>
      <c r="IE120" s="151"/>
      <c r="IF120" s="151"/>
      <c r="IG120" s="151"/>
      <c r="IH120" s="151"/>
      <c r="II120" s="151"/>
      <c r="IJ120" s="151"/>
      <c r="IK120" s="151"/>
      <c r="IL120" s="151"/>
      <c r="IM120" s="151"/>
      <c r="IN120" s="151"/>
      <c r="IO120" s="151"/>
      <c r="IP120" s="151"/>
      <c r="IQ120" s="151"/>
      <c r="IR120" s="151"/>
      <c r="IS120" s="151"/>
      <c r="IT120" s="151"/>
      <c r="IU120" s="151"/>
      <c r="IV120" s="151"/>
    </row>
    <row r="121" spans="1:256" ht="11.2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L121" s="151"/>
      <c r="M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0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51"/>
      <c r="BO121" s="151"/>
      <c r="BP121" s="151"/>
      <c r="BQ121" s="151"/>
      <c r="BR121" s="151"/>
      <c r="BS121" s="151"/>
      <c r="BT121" s="151"/>
      <c r="BU121" s="151"/>
      <c r="BV121" s="151"/>
      <c r="BW121" s="151"/>
      <c r="BX121" s="151"/>
      <c r="BY121" s="151"/>
      <c r="BZ121" s="151"/>
      <c r="CA121" s="151"/>
      <c r="CB121" s="151"/>
      <c r="CC121" s="151"/>
      <c r="CD121" s="151"/>
      <c r="CE121" s="151"/>
      <c r="CF121" s="151"/>
      <c r="CG121" s="151"/>
      <c r="CH121" s="151"/>
      <c r="CI121" s="151"/>
      <c r="CJ121" s="151"/>
      <c r="CK121" s="151"/>
      <c r="CL121" s="151"/>
      <c r="CM121" s="151"/>
      <c r="CN121" s="151"/>
      <c r="CO121" s="151"/>
      <c r="CP121" s="151"/>
      <c r="CQ121" s="151"/>
      <c r="CR121" s="151"/>
      <c r="CS121" s="151"/>
      <c r="CT121" s="151"/>
      <c r="CU121" s="151"/>
      <c r="CV121" s="151"/>
      <c r="CW121" s="151"/>
      <c r="CX121" s="151"/>
      <c r="CY121" s="151"/>
      <c r="CZ121" s="151"/>
      <c r="DA121" s="151"/>
      <c r="DB121" s="151"/>
      <c r="DC121" s="151"/>
      <c r="DD121" s="151"/>
      <c r="DE121" s="151"/>
      <c r="DF121" s="151"/>
      <c r="DG121" s="151"/>
      <c r="DH121" s="151"/>
      <c r="DI121" s="151"/>
      <c r="DJ121" s="151"/>
      <c r="DK121" s="151"/>
      <c r="DL121" s="151"/>
      <c r="DM121" s="151"/>
      <c r="DN121" s="151"/>
      <c r="DO121" s="151"/>
      <c r="DP121" s="151"/>
      <c r="DQ121" s="151"/>
      <c r="DR121" s="151"/>
      <c r="DS121" s="151"/>
      <c r="DT121" s="151"/>
      <c r="DU121" s="151"/>
      <c r="DV121" s="151"/>
      <c r="DW121" s="151"/>
      <c r="DX121" s="151"/>
      <c r="DY121" s="151"/>
      <c r="DZ121" s="151"/>
      <c r="EA121" s="151"/>
      <c r="EB121" s="151"/>
      <c r="EC121" s="151"/>
      <c r="ED121" s="151"/>
      <c r="EE121" s="151"/>
      <c r="EF121" s="151"/>
      <c r="EG121" s="151"/>
      <c r="EH121" s="151"/>
      <c r="EI121" s="151"/>
      <c r="EJ121" s="151"/>
      <c r="EK121" s="151"/>
      <c r="EL121" s="151"/>
      <c r="EM121" s="151"/>
      <c r="EN121" s="151"/>
      <c r="EO121" s="151"/>
      <c r="EP121" s="151"/>
      <c r="EQ121" s="151"/>
      <c r="ER121" s="151"/>
      <c r="ES121" s="151"/>
      <c r="ET121" s="151"/>
      <c r="EU121" s="151"/>
      <c r="EV121" s="151"/>
      <c r="EW121" s="151"/>
      <c r="EX121" s="151"/>
      <c r="EY121" s="151"/>
      <c r="EZ121" s="151"/>
      <c r="FA121" s="151"/>
      <c r="FB121" s="151"/>
      <c r="FC121" s="151"/>
      <c r="FD121" s="151"/>
      <c r="FE121" s="151"/>
      <c r="FF121" s="151"/>
      <c r="FG121" s="151"/>
      <c r="FH121" s="151"/>
      <c r="FI121" s="151"/>
      <c r="FJ121" s="151"/>
      <c r="FK121" s="151"/>
      <c r="FL121" s="151"/>
      <c r="FM121" s="151"/>
      <c r="FN121" s="151"/>
      <c r="FO121" s="151"/>
      <c r="FP121" s="151"/>
      <c r="FQ121" s="151"/>
      <c r="FR121" s="151"/>
      <c r="FS121" s="151"/>
      <c r="FT121" s="151"/>
      <c r="FU121" s="151"/>
      <c r="FV121" s="151"/>
      <c r="FW121" s="151"/>
      <c r="FX121" s="151"/>
      <c r="FY121" s="151"/>
      <c r="FZ121" s="151"/>
      <c r="GA121" s="151"/>
      <c r="GB121" s="151"/>
      <c r="GC121" s="151"/>
      <c r="GD121" s="151"/>
      <c r="GE121" s="151"/>
      <c r="GF121" s="151"/>
      <c r="GG121" s="151"/>
      <c r="GH121" s="151"/>
      <c r="GI121" s="151"/>
      <c r="GJ121" s="151"/>
      <c r="GK121" s="151"/>
      <c r="GL121" s="151"/>
      <c r="GM121" s="151"/>
      <c r="GN121" s="151"/>
      <c r="GO121" s="151"/>
      <c r="GP121" s="151"/>
      <c r="GQ121" s="151"/>
      <c r="GR121" s="151"/>
      <c r="GS121" s="151"/>
      <c r="GT121" s="151"/>
      <c r="GU121" s="151"/>
      <c r="GV121" s="151"/>
      <c r="GW121" s="151"/>
      <c r="GX121" s="151"/>
      <c r="GY121" s="151"/>
      <c r="GZ121" s="151"/>
      <c r="HA121" s="151"/>
      <c r="HB121" s="151"/>
      <c r="HC121" s="151"/>
      <c r="HD121" s="151"/>
      <c r="HE121" s="151"/>
      <c r="HF121" s="151"/>
      <c r="HG121" s="151"/>
      <c r="HH121" s="151"/>
      <c r="HI121" s="151"/>
      <c r="HJ121" s="151"/>
      <c r="HK121" s="151"/>
      <c r="HL121" s="151"/>
      <c r="HM121" s="151"/>
      <c r="HN121" s="151"/>
      <c r="HO121" s="151"/>
      <c r="HP121" s="151"/>
      <c r="HQ121" s="151"/>
      <c r="HR121" s="151"/>
      <c r="HS121" s="151"/>
      <c r="HT121" s="151"/>
      <c r="HU121" s="151"/>
      <c r="HV121" s="151"/>
      <c r="HW121" s="151"/>
      <c r="HX121" s="151"/>
      <c r="HY121" s="151"/>
      <c r="HZ121" s="151"/>
      <c r="IA121" s="151"/>
      <c r="IB121" s="151"/>
      <c r="IC121" s="151"/>
      <c r="ID121" s="151"/>
      <c r="IE121" s="151"/>
      <c r="IF121" s="151"/>
      <c r="IG121" s="151"/>
      <c r="IH121" s="151"/>
      <c r="II121" s="151"/>
      <c r="IJ121" s="151"/>
      <c r="IK121" s="151"/>
      <c r="IL121" s="151"/>
      <c r="IM121" s="151"/>
      <c r="IN121" s="151"/>
      <c r="IO121" s="151"/>
      <c r="IP121" s="151"/>
      <c r="IQ121" s="151"/>
      <c r="IR121" s="151"/>
      <c r="IS121" s="151"/>
      <c r="IT121" s="151"/>
      <c r="IU121" s="151"/>
      <c r="IV121" s="151"/>
    </row>
    <row r="122" spans="1:256" ht="11.25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L122" s="151"/>
      <c r="M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0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  <c r="BI122" s="151"/>
      <c r="BJ122" s="151"/>
      <c r="BK122" s="151"/>
      <c r="BL122" s="151"/>
      <c r="BM122" s="151"/>
      <c r="BN122" s="151"/>
      <c r="BO122" s="151"/>
      <c r="BP122" s="151"/>
      <c r="BQ122" s="151"/>
      <c r="BR122" s="151"/>
      <c r="BS122" s="151"/>
      <c r="BT122" s="151"/>
      <c r="BU122" s="151"/>
      <c r="BV122" s="151"/>
      <c r="BW122" s="151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1"/>
      <c r="DF122" s="151"/>
      <c r="DG122" s="151"/>
      <c r="DH122" s="151"/>
      <c r="DI122" s="151"/>
      <c r="DJ122" s="151"/>
      <c r="DK122" s="151"/>
      <c r="DL122" s="151"/>
      <c r="DM122" s="151"/>
      <c r="DN122" s="151"/>
      <c r="DO122" s="151"/>
      <c r="DP122" s="151"/>
      <c r="DQ122" s="151"/>
      <c r="DR122" s="151"/>
      <c r="DS122" s="151"/>
      <c r="DT122" s="151"/>
      <c r="DU122" s="151"/>
      <c r="DV122" s="151"/>
      <c r="DW122" s="151"/>
      <c r="DX122" s="151"/>
      <c r="DY122" s="151"/>
      <c r="DZ122" s="151"/>
      <c r="EA122" s="151"/>
      <c r="EB122" s="151"/>
      <c r="EC122" s="151"/>
      <c r="ED122" s="151"/>
      <c r="EE122" s="151"/>
      <c r="EF122" s="151"/>
      <c r="EG122" s="151"/>
      <c r="EH122" s="151"/>
      <c r="EI122" s="151"/>
      <c r="EJ122" s="151"/>
      <c r="EK122" s="151"/>
      <c r="EL122" s="151"/>
      <c r="EM122" s="151"/>
      <c r="EN122" s="151"/>
      <c r="EO122" s="151"/>
      <c r="EP122" s="151"/>
      <c r="EQ122" s="151"/>
      <c r="ER122" s="151"/>
      <c r="ES122" s="151"/>
      <c r="ET122" s="151"/>
      <c r="EU122" s="151"/>
      <c r="EV122" s="151"/>
      <c r="EW122" s="151"/>
      <c r="EX122" s="151"/>
      <c r="EY122" s="151"/>
      <c r="EZ122" s="151"/>
      <c r="FA122" s="151"/>
      <c r="FB122" s="151"/>
      <c r="FC122" s="151"/>
      <c r="FD122" s="151"/>
      <c r="FE122" s="151"/>
      <c r="FF122" s="151"/>
      <c r="FG122" s="151"/>
      <c r="FH122" s="151"/>
      <c r="FI122" s="151"/>
      <c r="FJ122" s="151"/>
      <c r="FK122" s="151"/>
      <c r="FL122" s="151"/>
      <c r="FM122" s="151"/>
      <c r="FN122" s="151"/>
      <c r="FO122" s="151"/>
      <c r="FP122" s="151"/>
      <c r="FQ122" s="151"/>
      <c r="FR122" s="151"/>
      <c r="FS122" s="151"/>
      <c r="FT122" s="151"/>
      <c r="FU122" s="151"/>
      <c r="FV122" s="151"/>
      <c r="FW122" s="151"/>
      <c r="FX122" s="151"/>
      <c r="FY122" s="151"/>
      <c r="FZ122" s="151"/>
      <c r="GA122" s="151"/>
      <c r="GB122" s="151"/>
      <c r="GC122" s="151"/>
      <c r="GD122" s="151"/>
      <c r="GE122" s="151"/>
      <c r="GF122" s="151"/>
      <c r="GG122" s="151"/>
      <c r="GH122" s="151"/>
      <c r="GI122" s="151"/>
      <c r="GJ122" s="151"/>
      <c r="GK122" s="151"/>
      <c r="GL122" s="151"/>
      <c r="GM122" s="151"/>
      <c r="GN122" s="151"/>
      <c r="GO122" s="151"/>
      <c r="GP122" s="151"/>
      <c r="GQ122" s="151"/>
      <c r="GR122" s="151"/>
      <c r="GS122" s="151"/>
      <c r="GT122" s="151"/>
      <c r="GU122" s="151"/>
      <c r="GV122" s="151"/>
      <c r="GW122" s="151"/>
      <c r="GX122" s="151"/>
      <c r="GY122" s="151"/>
      <c r="GZ122" s="151"/>
      <c r="HA122" s="151"/>
      <c r="HB122" s="151"/>
      <c r="HC122" s="151"/>
      <c r="HD122" s="151"/>
      <c r="HE122" s="151"/>
      <c r="HF122" s="151"/>
      <c r="HG122" s="151"/>
      <c r="HH122" s="151"/>
      <c r="HI122" s="151"/>
      <c r="HJ122" s="151"/>
      <c r="HK122" s="151"/>
      <c r="HL122" s="151"/>
      <c r="HM122" s="151"/>
      <c r="HN122" s="151"/>
      <c r="HO122" s="151"/>
      <c r="HP122" s="151"/>
      <c r="HQ122" s="151"/>
      <c r="HR122" s="151"/>
      <c r="HS122" s="151"/>
      <c r="HT122" s="151"/>
      <c r="HU122" s="151"/>
      <c r="HV122" s="151"/>
      <c r="HW122" s="151"/>
      <c r="HX122" s="151"/>
      <c r="HY122" s="151"/>
      <c r="HZ122" s="151"/>
      <c r="IA122" s="151"/>
      <c r="IB122" s="151"/>
      <c r="IC122" s="151"/>
      <c r="ID122" s="151"/>
      <c r="IE122" s="151"/>
      <c r="IF122" s="151"/>
      <c r="IG122" s="151"/>
      <c r="IH122" s="151"/>
      <c r="II122" s="151"/>
      <c r="IJ122" s="151"/>
      <c r="IK122" s="151"/>
      <c r="IL122" s="151"/>
      <c r="IM122" s="151"/>
      <c r="IN122" s="151"/>
      <c r="IO122" s="151"/>
      <c r="IP122" s="151"/>
      <c r="IQ122" s="151"/>
      <c r="IR122" s="151"/>
      <c r="IS122" s="151"/>
      <c r="IT122" s="151"/>
      <c r="IU122" s="151"/>
      <c r="IV122" s="151"/>
    </row>
    <row r="123" spans="1:256" ht="11.25" customHeight="1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L123" s="151"/>
      <c r="M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0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  <c r="CC123" s="151"/>
      <c r="CD123" s="151"/>
      <c r="CE123" s="151"/>
      <c r="CF123" s="151"/>
      <c r="CG123" s="151"/>
      <c r="CH123" s="151"/>
      <c r="CI123" s="151"/>
      <c r="CJ123" s="151"/>
      <c r="CK123" s="151"/>
      <c r="CL123" s="151"/>
      <c r="CM123" s="151"/>
      <c r="CN123" s="151"/>
      <c r="CO123" s="151"/>
      <c r="CP123" s="151"/>
      <c r="CQ123" s="151"/>
      <c r="CR123" s="151"/>
      <c r="CS123" s="151"/>
      <c r="CT123" s="151"/>
      <c r="CU123" s="151"/>
      <c r="CV123" s="151"/>
      <c r="CW123" s="151"/>
      <c r="CX123" s="151"/>
      <c r="CY123" s="151"/>
      <c r="CZ123" s="151"/>
      <c r="DA123" s="151"/>
      <c r="DB123" s="151"/>
      <c r="DC123" s="151"/>
      <c r="DD123" s="151"/>
      <c r="DE123" s="151"/>
      <c r="DF123" s="151"/>
      <c r="DG123" s="151"/>
      <c r="DH123" s="151"/>
      <c r="DI123" s="151"/>
      <c r="DJ123" s="151"/>
      <c r="DK123" s="151"/>
      <c r="DL123" s="151"/>
      <c r="DM123" s="151"/>
      <c r="DN123" s="151"/>
      <c r="DO123" s="151"/>
      <c r="DP123" s="151"/>
      <c r="DQ123" s="151"/>
      <c r="DR123" s="151"/>
      <c r="DS123" s="151"/>
      <c r="DT123" s="151"/>
      <c r="DU123" s="151"/>
      <c r="DV123" s="151"/>
      <c r="DW123" s="151"/>
      <c r="DX123" s="151"/>
      <c r="DY123" s="151"/>
      <c r="DZ123" s="151"/>
      <c r="EA123" s="151"/>
      <c r="EB123" s="151"/>
      <c r="EC123" s="151"/>
      <c r="ED123" s="151"/>
      <c r="EE123" s="151"/>
      <c r="EF123" s="151"/>
      <c r="EG123" s="151"/>
      <c r="EH123" s="151"/>
      <c r="EI123" s="151"/>
      <c r="EJ123" s="151"/>
      <c r="EK123" s="151"/>
      <c r="EL123" s="151"/>
      <c r="EM123" s="151"/>
      <c r="EN123" s="151"/>
      <c r="EO123" s="151"/>
      <c r="EP123" s="151"/>
      <c r="EQ123" s="151"/>
      <c r="ER123" s="151"/>
      <c r="ES123" s="151"/>
      <c r="ET123" s="151"/>
      <c r="EU123" s="151"/>
      <c r="EV123" s="151"/>
      <c r="EW123" s="151"/>
      <c r="EX123" s="151"/>
      <c r="EY123" s="151"/>
      <c r="EZ123" s="151"/>
      <c r="FA123" s="151"/>
      <c r="FB123" s="151"/>
      <c r="FC123" s="151"/>
      <c r="FD123" s="151"/>
      <c r="FE123" s="151"/>
      <c r="FF123" s="151"/>
      <c r="FG123" s="151"/>
      <c r="FH123" s="151"/>
      <c r="FI123" s="151"/>
      <c r="FJ123" s="151"/>
      <c r="FK123" s="151"/>
      <c r="FL123" s="151"/>
      <c r="FM123" s="151"/>
      <c r="FN123" s="151"/>
      <c r="FO123" s="151"/>
      <c r="FP123" s="151"/>
      <c r="FQ123" s="151"/>
      <c r="FR123" s="151"/>
      <c r="FS123" s="151"/>
      <c r="FT123" s="151"/>
      <c r="FU123" s="151"/>
      <c r="FV123" s="151"/>
      <c r="FW123" s="151"/>
      <c r="FX123" s="151"/>
      <c r="FY123" s="151"/>
      <c r="FZ123" s="151"/>
      <c r="GA123" s="151"/>
      <c r="GB123" s="151"/>
      <c r="GC123" s="151"/>
      <c r="GD123" s="151"/>
      <c r="GE123" s="151"/>
      <c r="GF123" s="151"/>
      <c r="GG123" s="151"/>
      <c r="GH123" s="151"/>
      <c r="GI123" s="151"/>
      <c r="GJ123" s="151"/>
      <c r="GK123" s="151"/>
      <c r="GL123" s="151"/>
      <c r="GM123" s="151"/>
      <c r="GN123" s="151"/>
      <c r="GO123" s="151"/>
      <c r="GP123" s="151"/>
      <c r="GQ123" s="151"/>
      <c r="GR123" s="151"/>
      <c r="GS123" s="151"/>
      <c r="GT123" s="151"/>
      <c r="GU123" s="151"/>
      <c r="GV123" s="151"/>
      <c r="GW123" s="151"/>
      <c r="GX123" s="151"/>
      <c r="GY123" s="151"/>
      <c r="GZ123" s="151"/>
      <c r="HA123" s="151"/>
      <c r="HB123" s="151"/>
      <c r="HC123" s="151"/>
      <c r="HD123" s="151"/>
      <c r="HE123" s="151"/>
      <c r="HF123" s="151"/>
      <c r="HG123" s="151"/>
      <c r="HH123" s="151"/>
      <c r="HI123" s="151"/>
      <c r="HJ123" s="151"/>
      <c r="HK123" s="151"/>
      <c r="HL123" s="151"/>
      <c r="HM123" s="151"/>
      <c r="HN123" s="151"/>
      <c r="HO123" s="151"/>
      <c r="HP123" s="151"/>
      <c r="HQ123" s="151"/>
      <c r="HR123" s="151"/>
      <c r="HS123" s="151"/>
      <c r="HT123" s="151"/>
      <c r="HU123" s="151"/>
      <c r="HV123" s="151"/>
      <c r="HW123" s="151"/>
      <c r="HX123" s="151"/>
      <c r="HY123" s="151"/>
      <c r="HZ123" s="151"/>
      <c r="IA123" s="151"/>
      <c r="IB123" s="151"/>
      <c r="IC123" s="151"/>
      <c r="ID123" s="151"/>
      <c r="IE123" s="151"/>
      <c r="IF123" s="151"/>
      <c r="IG123" s="151"/>
      <c r="IH123" s="151"/>
      <c r="II123" s="151"/>
      <c r="IJ123" s="151"/>
      <c r="IK123" s="151"/>
      <c r="IL123" s="151"/>
      <c r="IM123" s="151"/>
      <c r="IN123" s="151"/>
      <c r="IO123" s="151"/>
      <c r="IP123" s="151"/>
      <c r="IQ123" s="151"/>
      <c r="IR123" s="151"/>
      <c r="IS123" s="151"/>
      <c r="IT123" s="151"/>
      <c r="IU123" s="151"/>
      <c r="IV123" s="151"/>
    </row>
    <row r="124" spans="1:256" ht="11.25" customHeight="1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L124" s="151"/>
      <c r="M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0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  <c r="BI124" s="151"/>
      <c r="BJ124" s="151"/>
      <c r="BK124" s="151"/>
      <c r="BL124" s="151"/>
      <c r="BM124" s="151"/>
      <c r="BN124" s="151"/>
      <c r="BO124" s="151"/>
      <c r="BP124" s="151"/>
      <c r="BQ124" s="151"/>
      <c r="BR124" s="151"/>
      <c r="BS124" s="151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1"/>
      <c r="DB124" s="151"/>
      <c r="DC124" s="151"/>
      <c r="DD124" s="151"/>
      <c r="DE124" s="151"/>
      <c r="DF124" s="151"/>
      <c r="DG124" s="151"/>
      <c r="DH124" s="151"/>
      <c r="DI124" s="151"/>
      <c r="DJ124" s="151"/>
      <c r="DK124" s="151"/>
      <c r="DL124" s="151"/>
      <c r="DM124" s="151"/>
      <c r="DN124" s="151"/>
      <c r="DO124" s="151"/>
      <c r="DP124" s="151"/>
      <c r="DQ124" s="151"/>
      <c r="DR124" s="151"/>
      <c r="DS124" s="151"/>
      <c r="DT124" s="151"/>
      <c r="DU124" s="151"/>
      <c r="DV124" s="151"/>
      <c r="DW124" s="151"/>
      <c r="DX124" s="151"/>
      <c r="DY124" s="151"/>
      <c r="DZ124" s="151"/>
      <c r="EA124" s="151"/>
      <c r="EB124" s="151"/>
      <c r="EC124" s="151"/>
      <c r="ED124" s="151"/>
      <c r="EE124" s="151"/>
      <c r="EF124" s="151"/>
      <c r="EG124" s="151"/>
      <c r="EH124" s="151"/>
      <c r="EI124" s="151"/>
      <c r="EJ124" s="151"/>
      <c r="EK124" s="151"/>
      <c r="EL124" s="151"/>
      <c r="EM124" s="151"/>
      <c r="EN124" s="151"/>
      <c r="EO124" s="151"/>
      <c r="EP124" s="151"/>
      <c r="EQ124" s="151"/>
      <c r="ER124" s="151"/>
      <c r="ES124" s="151"/>
      <c r="ET124" s="151"/>
      <c r="EU124" s="151"/>
      <c r="EV124" s="151"/>
      <c r="EW124" s="151"/>
      <c r="EX124" s="151"/>
      <c r="EY124" s="151"/>
      <c r="EZ124" s="151"/>
      <c r="FA124" s="151"/>
      <c r="FB124" s="151"/>
      <c r="FC124" s="151"/>
      <c r="FD124" s="151"/>
      <c r="FE124" s="151"/>
      <c r="FF124" s="151"/>
      <c r="FG124" s="151"/>
      <c r="FH124" s="151"/>
      <c r="FI124" s="151"/>
      <c r="FJ124" s="151"/>
      <c r="FK124" s="151"/>
      <c r="FL124" s="151"/>
      <c r="FM124" s="151"/>
      <c r="FN124" s="151"/>
      <c r="FO124" s="151"/>
      <c r="FP124" s="151"/>
      <c r="FQ124" s="151"/>
      <c r="FR124" s="151"/>
      <c r="FS124" s="151"/>
      <c r="FT124" s="151"/>
      <c r="FU124" s="151"/>
      <c r="FV124" s="151"/>
      <c r="FW124" s="151"/>
      <c r="FX124" s="151"/>
      <c r="FY124" s="151"/>
      <c r="FZ124" s="151"/>
      <c r="GA124" s="151"/>
      <c r="GB124" s="151"/>
      <c r="GC124" s="151"/>
      <c r="GD124" s="151"/>
      <c r="GE124" s="151"/>
      <c r="GF124" s="151"/>
      <c r="GG124" s="151"/>
      <c r="GH124" s="151"/>
      <c r="GI124" s="151"/>
      <c r="GJ124" s="151"/>
      <c r="GK124" s="151"/>
      <c r="GL124" s="151"/>
      <c r="GM124" s="151"/>
      <c r="GN124" s="151"/>
      <c r="GO124" s="151"/>
      <c r="GP124" s="151"/>
      <c r="GQ124" s="151"/>
      <c r="GR124" s="151"/>
      <c r="GS124" s="151"/>
      <c r="GT124" s="151"/>
      <c r="GU124" s="151"/>
      <c r="GV124" s="151"/>
      <c r="GW124" s="151"/>
      <c r="GX124" s="151"/>
      <c r="GY124" s="151"/>
      <c r="GZ124" s="151"/>
      <c r="HA124" s="151"/>
      <c r="HB124" s="151"/>
      <c r="HC124" s="151"/>
      <c r="HD124" s="151"/>
      <c r="HE124" s="151"/>
      <c r="HF124" s="151"/>
      <c r="HG124" s="151"/>
      <c r="HH124" s="151"/>
      <c r="HI124" s="151"/>
      <c r="HJ124" s="151"/>
      <c r="HK124" s="151"/>
      <c r="HL124" s="151"/>
      <c r="HM124" s="151"/>
      <c r="HN124" s="151"/>
      <c r="HO124" s="151"/>
      <c r="HP124" s="151"/>
      <c r="HQ124" s="151"/>
      <c r="HR124" s="151"/>
      <c r="HS124" s="151"/>
      <c r="HT124" s="151"/>
      <c r="HU124" s="151"/>
      <c r="HV124" s="151"/>
      <c r="HW124" s="151"/>
      <c r="HX124" s="151"/>
      <c r="HY124" s="151"/>
      <c r="HZ124" s="151"/>
      <c r="IA124" s="151"/>
      <c r="IB124" s="151"/>
      <c r="IC124" s="151"/>
      <c r="ID124" s="151"/>
      <c r="IE124" s="151"/>
      <c r="IF124" s="151"/>
      <c r="IG124" s="151"/>
      <c r="IH124" s="151"/>
      <c r="II124" s="151"/>
      <c r="IJ124" s="151"/>
      <c r="IK124" s="151"/>
      <c r="IL124" s="151"/>
      <c r="IM124" s="151"/>
      <c r="IN124" s="151"/>
      <c r="IO124" s="151"/>
      <c r="IP124" s="151"/>
      <c r="IQ124" s="151"/>
      <c r="IR124" s="151"/>
      <c r="IS124" s="151"/>
      <c r="IT124" s="151"/>
      <c r="IU124" s="151"/>
      <c r="IV124" s="151"/>
    </row>
    <row r="125" spans="1:256" ht="11.25" customHeight="1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L125" s="151"/>
      <c r="M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0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  <c r="BI125" s="151"/>
      <c r="BJ125" s="151"/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1"/>
      <c r="DB125" s="151"/>
      <c r="DC125" s="151"/>
      <c r="DD125" s="151"/>
      <c r="DE125" s="151"/>
      <c r="DF125" s="151"/>
      <c r="DG125" s="151"/>
      <c r="DH125" s="151"/>
      <c r="DI125" s="151"/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1"/>
      <c r="EF125" s="151"/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1"/>
      <c r="ES125" s="151"/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51"/>
      <c r="FG125" s="151"/>
      <c r="FH125" s="151"/>
      <c r="FI125" s="151"/>
      <c r="FJ125" s="151"/>
      <c r="FK125" s="151"/>
      <c r="FL125" s="151"/>
      <c r="FM125" s="151"/>
      <c r="FN125" s="151"/>
      <c r="FO125" s="151"/>
      <c r="FP125" s="151"/>
      <c r="FQ125" s="151"/>
      <c r="FR125" s="151"/>
      <c r="FS125" s="151"/>
      <c r="FT125" s="151"/>
      <c r="FU125" s="151"/>
      <c r="FV125" s="151"/>
      <c r="FW125" s="151"/>
      <c r="FX125" s="151"/>
      <c r="FY125" s="151"/>
      <c r="FZ125" s="151"/>
      <c r="GA125" s="151"/>
      <c r="GB125" s="151"/>
      <c r="GC125" s="151"/>
      <c r="GD125" s="151"/>
      <c r="GE125" s="151"/>
      <c r="GF125" s="151"/>
      <c r="GG125" s="151"/>
      <c r="GH125" s="151"/>
      <c r="GI125" s="151"/>
      <c r="GJ125" s="151"/>
      <c r="GK125" s="151"/>
      <c r="GL125" s="151"/>
      <c r="GM125" s="151"/>
      <c r="GN125" s="151"/>
      <c r="GO125" s="151"/>
      <c r="GP125" s="151"/>
      <c r="GQ125" s="151"/>
      <c r="GR125" s="151"/>
      <c r="GS125" s="151"/>
      <c r="GT125" s="151"/>
      <c r="GU125" s="151"/>
      <c r="GV125" s="151"/>
      <c r="GW125" s="151"/>
      <c r="GX125" s="151"/>
      <c r="GY125" s="151"/>
      <c r="GZ125" s="151"/>
      <c r="HA125" s="151"/>
      <c r="HB125" s="151"/>
      <c r="HC125" s="151"/>
      <c r="HD125" s="151"/>
      <c r="HE125" s="151"/>
      <c r="HF125" s="151"/>
      <c r="HG125" s="151"/>
      <c r="HH125" s="151"/>
      <c r="HI125" s="151"/>
      <c r="HJ125" s="151"/>
      <c r="HK125" s="151"/>
      <c r="HL125" s="151"/>
      <c r="HM125" s="151"/>
      <c r="HN125" s="151"/>
      <c r="HO125" s="151"/>
      <c r="HP125" s="151"/>
      <c r="HQ125" s="151"/>
      <c r="HR125" s="151"/>
      <c r="HS125" s="151"/>
      <c r="HT125" s="151"/>
      <c r="HU125" s="151"/>
      <c r="HV125" s="151"/>
      <c r="HW125" s="151"/>
      <c r="HX125" s="151"/>
      <c r="HY125" s="151"/>
      <c r="HZ125" s="151"/>
      <c r="IA125" s="151"/>
      <c r="IB125" s="151"/>
      <c r="IC125" s="151"/>
      <c r="ID125" s="151"/>
      <c r="IE125" s="151"/>
      <c r="IF125" s="151"/>
      <c r="IG125" s="151"/>
      <c r="IH125" s="151"/>
      <c r="II125" s="151"/>
      <c r="IJ125" s="151"/>
      <c r="IK125" s="151"/>
      <c r="IL125" s="151"/>
      <c r="IM125" s="151"/>
      <c r="IN125" s="151"/>
      <c r="IO125" s="151"/>
      <c r="IP125" s="151"/>
      <c r="IQ125" s="151"/>
      <c r="IR125" s="151"/>
      <c r="IS125" s="151"/>
      <c r="IT125" s="151"/>
      <c r="IU125" s="151"/>
      <c r="IV125" s="151"/>
    </row>
    <row r="126" spans="1:256" ht="11.25" customHeight="1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L126" s="151"/>
      <c r="M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0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  <c r="BI126" s="151"/>
      <c r="BJ126" s="151"/>
      <c r="BK126" s="151"/>
      <c r="BL126" s="151"/>
      <c r="BM126" s="151"/>
      <c r="BN126" s="151"/>
      <c r="BO126" s="151"/>
      <c r="BP126" s="151"/>
      <c r="BQ126" s="151"/>
      <c r="BR126" s="151"/>
      <c r="BS126" s="151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1"/>
      <c r="DF126" s="151"/>
      <c r="DG126" s="151"/>
      <c r="DH126" s="151"/>
      <c r="DI126" s="151"/>
      <c r="DJ126" s="151"/>
      <c r="DK126" s="151"/>
      <c r="DL126" s="151"/>
      <c r="DM126" s="151"/>
      <c r="DN126" s="151"/>
      <c r="DO126" s="151"/>
      <c r="DP126" s="151"/>
      <c r="DQ126" s="151"/>
      <c r="DR126" s="151"/>
      <c r="DS126" s="151"/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1"/>
      <c r="EF126" s="151"/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1"/>
      <c r="ES126" s="151"/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1"/>
      <c r="FF126" s="151"/>
      <c r="FG126" s="151"/>
      <c r="FH126" s="151"/>
      <c r="FI126" s="151"/>
      <c r="FJ126" s="151"/>
      <c r="FK126" s="151"/>
      <c r="FL126" s="151"/>
      <c r="FM126" s="151"/>
      <c r="FN126" s="151"/>
      <c r="FO126" s="151"/>
      <c r="FP126" s="151"/>
      <c r="FQ126" s="151"/>
      <c r="FR126" s="151"/>
      <c r="FS126" s="151"/>
      <c r="FT126" s="151"/>
      <c r="FU126" s="151"/>
      <c r="FV126" s="151"/>
      <c r="FW126" s="151"/>
      <c r="FX126" s="151"/>
      <c r="FY126" s="151"/>
      <c r="FZ126" s="151"/>
      <c r="GA126" s="151"/>
      <c r="GB126" s="151"/>
      <c r="GC126" s="151"/>
      <c r="GD126" s="151"/>
      <c r="GE126" s="151"/>
      <c r="GF126" s="151"/>
      <c r="GG126" s="151"/>
      <c r="GH126" s="151"/>
      <c r="GI126" s="151"/>
      <c r="GJ126" s="151"/>
      <c r="GK126" s="151"/>
      <c r="GL126" s="151"/>
      <c r="GM126" s="151"/>
      <c r="GN126" s="151"/>
      <c r="GO126" s="151"/>
      <c r="GP126" s="151"/>
      <c r="GQ126" s="151"/>
      <c r="GR126" s="151"/>
      <c r="GS126" s="151"/>
      <c r="GT126" s="151"/>
      <c r="GU126" s="151"/>
      <c r="GV126" s="151"/>
      <c r="GW126" s="151"/>
      <c r="GX126" s="151"/>
      <c r="GY126" s="151"/>
      <c r="GZ126" s="151"/>
      <c r="HA126" s="151"/>
      <c r="HB126" s="151"/>
      <c r="HC126" s="151"/>
      <c r="HD126" s="151"/>
      <c r="HE126" s="151"/>
      <c r="HF126" s="151"/>
      <c r="HG126" s="151"/>
      <c r="HH126" s="151"/>
      <c r="HI126" s="151"/>
      <c r="HJ126" s="151"/>
      <c r="HK126" s="151"/>
      <c r="HL126" s="151"/>
      <c r="HM126" s="151"/>
      <c r="HN126" s="151"/>
      <c r="HO126" s="151"/>
      <c r="HP126" s="151"/>
      <c r="HQ126" s="151"/>
      <c r="HR126" s="151"/>
      <c r="HS126" s="151"/>
      <c r="HT126" s="151"/>
      <c r="HU126" s="151"/>
      <c r="HV126" s="151"/>
      <c r="HW126" s="151"/>
      <c r="HX126" s="151"/>
      <c r="HY126" s="151"/>
      <c r="HZ126" s="151"/>
      <c r="IA126" s="151"/>
      <c r="IB126" s="151"/>
      <c r="IC126" s="151"/>
      <c r="ID126" s="151"/>
      <c r="IE126" s="151"/>
      <c r="IF126" s="151"/>
      <c r="IG126" s="151"/>
      <c r="IH126" s="151"/>
      <c r="II126" s="151"/>
      <c r="IJ126" s="151"/>
      <c r="IK126" s="151"/>
      <c r="IL126" s="151"/>
      <c r="IM126" s="151"/>
      <c r="IN126" s="151"/>
      <c r="IO126" s="151"/>
      <c r="IP126" s="151"/>
      <c r="IQ126" s="151"/>
      <c r="IR126" s="151"/>
      <c r="IS126" s="151"/>
      <c r="IT126" s="151"/>
      <c r="IU126" s="151"/>
      <c r="IV126" s="151"/>
    </row>
    <row r="127" spans="1:256" ht="11.25" customHeight="1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L127" s="151"/>
      <c r="M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0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  <c r="BI127" s="151"/>
      <c r="BJ127" s="151"/>
      <c r="BK127" s="151"/>
      <c r="BL127" s="151"/>
      <c r="BM127" s="151"/>
      <c r="BN127" s="151"/>
      <c r="BO127" s="151"/>
      <c r="BP127" s="151"/>
      <c r="BQ127" s="151"/>
      <c r="BR127" s="151"/>
      <c r="BS127" s="151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1"/>
      <c r="DB127" s="151"/>
      <c r="DC127" s="151"/>
      <c r="DD127" s="151"/>
      <c r="DE127" s="151"/>
      <c r="DF127" s="151"/>
      <c r="DG127" s="151"/>
      <c r="DH127" s="151"/>
      <c r="DI127" s="151"/>
      <c r="DJ127" s="151"/>
      <c r="DK127" s="151"/>
      <c r="DL127" s="151"/>
      <c r="DM127" s="151"/>
      <c r="DN127" s="151"/>
      <c r="DO127" s="151"/>
      <c r="DP127" s="151"/>
      <c r="DQ127" s="151"/>
      <c r="DR127" s="151"/>
      <c r="DS127" s="151"/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1"/>
      <c r="EF127" s="151"/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1"/>
      <c r="ES127" s="151"/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1"/>
      <c r="FF127" s="151"/>
      <c r="FG127" s="151"/>
      <c r="FH127" s="151"/>
      <c r="FI127" s="151"/>
      <c r="FJ127" s="151"/>
      <c r="FK127" s="151"/>
      <c r="FL127" s="151"/>
      <c r="FM127" s="151"/>
      <c r="FN127" s="151"/>
      <c r="FO127" s="151"/>
      <c r="FP127" s="151"/>
      <c r="FQ127" s="151"/>
      <c r="FR127" s="151"/>
      <c r="FS127" s="151"/>
      <c r="FT127" s="151"/>
      <c r="FU127" s="151"/>
      <c r="FV127" s="151"/>
      <c r="FW127" s="151"/>
      <c r="FX127" s="151"/>
      <c r="FY127" s="151"/>
      <c r="FZ127" s="151"/>
      <c r="GA127" s="151"/>
      <c r="GB127" s="151"/>
      <c r="GC127" s="151"/>
      <c r="GD127" s="151"/>
      <c r="GE127" s="151"/>
      <c r="GF127" s="151"/>
      <c r="GG127" s="151"/>
      <c r="GH127" s="151"/>
      <c r="GI127" s="151"/>
      <c r="GJ127" s="151"/>
      <c r="GK127" s="151"/>
      <c r="GL127" s="151"/>
      <c r="GM127" s="151"/>
      <c r="GN127" s="151"/>
      <c r="GO127" s="151"/>
      <c r="GP127" s="151"/>
      <c r="GQ127" s="151"/>
      <c r="GR127" s="151"/>
      <c r="GS127" s="151"/>
      <c r="GT127" s="151"/>
      <c r="GU127" s="151"/>
      <c r="GV127" s="151"/>
      <c r="GW127" s="151"/>
      <c r="GX127" s="151"/>
      <c r="GY127" s="151"/>
      <c r="GZ127" s="151"/>
      <c r="HA127" s="151"/>
      <c r="HB127" s="151"/>
      <c r="HC127" s="151"/>
      <c r="HD127" s="151"/>
      <c r="HE127" s="151"/>
      <c r="HF127" s="151"/>
      <c r="HG127" s="151"/>
      <c r="HH127" s="151"/>
      <c r="HI127" s="151"/>
      <c r="HJ127" s="151"/>
      <c r="HK127" s="151"/>
      <c r="HL127" s="151"/>
      <c r="HM127" s="151"/>
      <c r="HN127" s="151"/>
      <c r="HO127" s="151"/>
      <c r="HP127" s="151"/>
      <c r="HQ127" s="151"/>
      <c r="HR127" s="151"/>
      <c r="HS127" s="151"/>
      <c r="HT127" s="151"/>
      <c r="HU127" s="151"/>
      <c r="HV127" s="151"/>
      <c r="HW127" s="151"/>
      <c r="HX127" s="151"/>
      <c r="HY127" s="151"/>
      <c r="HZ127" s="151"/>
      <c r="IA127" s="151"/>
      <c r="IB127" s="151"/>
      <c r="IC127" s="151"/>
      <c r="ID127" s="151"/>
      <c r="IE127" s="151"/>
      <c r="IF127" s="151"/>
      <c r="IG127" s="151"/>
      <c r="IH127" s="151"/>
      <c r="II127" s="151"/>
      <c r="IJ127" s="151"/>
      <c r="IK127" s="151"/>
      <c r="IL127" s="151"/>
      <c r="IM127" s="151"/>
      <c r="IN127" s="151"/>
      <c r="IO127" s="151"/>
      <c r="IP127" s="151"/>
      <c r="IQ127" s="151"/>
      <c r="IR127" s="151"/>
      <c r="IS127" s="151"/>
      <c r="IT127" s="151"/>
      <c r="IU127" s="151"/>
      <c r="IV127" s="151"/>
    </row>
    <row r="128" spans="1:256" ht="11.25" customHeight="1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L128" s="151"/>
      <c r="M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0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  <c r="BI128" s="151"/>
      <c r="BJ128" s="151"/>
      <c r="BK128" s="151"/>
      <c r="BL128" s="151"/>
      <c r="BM128" s="151"/>
      <c r="BN128" s="151"/>
      <c r="BO128" s="151"/>
      <c r="BP128" s="151"/>
      <c r="BQ128" s="151"/>
      <c r="BR128" s="151"/>
      <c r="BS128" s="151"/>
      <c r="BT128" s="151"/>
      <c r="BU128" s="151"/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1"/>
      <c r="CH128" s="151"/>
      <c r="CI128" s="151"/>
      <c r="CJ128" s="151"/>
      <c r="CK128" s="151"/>
      <c r="CL128" s="151"/>
      <c r="CM128" s="151"/>
      <c r="CN128" s="151"/>
      <c r="CO128" s="151"/>
      <c r="CP128" s="151"/>
      <c r="CQ128" s="151"/>
      <c r="CR128" s="151"/>
      <c r="CS128" s="151"/>
      <c r="CT128" s="151"/>
      <c r="CU128" s="151"/>
      <c r="CV128" s="151"/>
      <c r="CW128" s="151"/>
      <c r="CX128" s="151"/>
      <c r="CY128" s="151"/>
      <c r="CZ128" s="151"/>
      <c r="DA128" s="151"/>
      <c r="DB128" s="151"/>
      <c r="DC128" s="151"/>
      <c r="DD128" s="151"/>
      <c r="DE128" s="151"/>
      <c r="DF128" s="151"/>
      <c r="DG128" s="151"/>
      <c r="DH128" s="151"/>
      <c r="DI128" s="151"/>
      <c r="DJ128" s="151"/>
      <c r="DK128" s="151"/>
      <c r="DL128" s="151"/>
      <c r="DM128" s="151"/>
      <c r="DN128" s="151"/>
      <c r="DO128" s="151"/>
      <c r="DP128" s="151"/>
      <c r="DQ128" s="151"/>
      <c r="DR128" s="151"/>
      <c r="DS128" s="151"/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1"/>
      <c r="EF128" s="151"/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1"/>
      <c r="ES128" s="151"/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1"/>
      <c r="FF128" s="151"/>
      <c r="FG128" s="151"/>
      <c r="FH128" s="151"/>
      <c r="FI128" s="151"/>
      <c r="FJ128" s="151"/>
      <c r="FK128" s="151"/>
      <c r="FL128" s="151"/>
      <c r="FM128" s="151"/>
      <c r="FN128" s="151"/>
      <c r="FO128" s="151"/>
      <c r="FP128" s="151"/>
      <c r="FQ128" s="151"/>
      <c r="FR128" s="151"/>
      <c r="FS128" s="151"/>
      <c r="FT128" s="151"/>
      <c r="FU128" s="151"/>
      <c r="FV128" s="151"/>
      <c r="FW128" s="151"/>
      <c r="FX128" s="151"/>
      <c r="FY128" s="151"/>
      <c r="FZ128" s="151"/>
      <c r="GA128" s="151"/>
      <c r="GB128" s="151"/>
      <c r="GC128" s="151"/>
      <c r="GD128" s="151"/>
      <c r="GE128" s="151"/>
      <c r="GF128" s="151"/>
      <c r="GG128" s="151"/>
      <c r="GH128" s="151"/>
      <c r="GI128" s="151"/>
      <c r="GJ128" s="151"/>
      <c r="GK128" s="151"/>
      <c r="GL128" s="151"/>
      <c r="GM128" s="151"/>
      <c r="GN128" s="151"/>
      <c r="GO128" s="151"/>
      <c r="GP128" s="151"/>
      <c r="GQ128" s="151"/>
      <c r="GR128" s="151"/>
      <c r="GS128" s="151"/>
      <c r="GT128" s="151"/>
      <c r="GU128" s="151"/>
      <c r="GV128" s="151"/>
      <c r="GW128" s="151"/>
      <c r="GX128" s="151"/>
      <c r="GY128" s="151"/>
      <c r="GZ128" s="151"/>
      <c r="HA128" s="151"/>
      <c r="HB128" s="151"/>
      <c r="HC128" s="151"/>
      <c r="HD128" s="151"/>
      <c r="HE128" s="151"/>
      <c r="HF128" s="151"/>
      <c r="HG128" s="151"/>
      <c r="HH128" s="151"/>
      <c r="HI128" s="151"/>
      <c r="HJ128" s="151"/>
      <c r="HK128" s="151"/>
      <c r="HL128" s="151"/>
      <c r="HM128" s="151"/>
      <c r="HN128" s="151"/>
      <c r="HO128" s="151"/>
      <c r="HP128" s="151"/>
      <c r="HQ128" s="151"/>
      <c r="HR128" s="151"/>
      <c r="HS128" s="151"/>
      <c r="HT128" s="151"/>
      <c r="HU128" s="151"/>
      <c r="HV128" s="151"/>
      <c r="HW128" s="151"/>
      <c r="HX128" s="151"/>
      <c r="HY128" s="151"/>
      <c r="HZ128" s="151"/>
      <c r="IA128" s="151"/>
      <c r="IB128" s="151"/>
      <c r="IC128" s="151"/>
      <c r="ID128" s="151"/>
      <c r="IE128" s="151"/>
      <c r="IF128" s="151"/>
      <c r="IG128" s="151"/>
      <c r="IH128" s="151"/>
      <c r="II128" s="151"/>
      <c r="IJ128" s="151"/>
      <c r="IK128" s="151"/>
      <c r="IL128" s="151"/>
      <c r="IM128" s="151"/>
      <c r="IN128" s="151"/>
      <c r="IO128" s="151"/>
      <c r="IP128" s="151"/>
      <c r="IQ128" s="151"/>
      <c r="IR128" s="151"/>
      <c r="IS128" s="151"/>
      <c r="IT128" s="151"/>
      <c r="IU128" s="151"/>
      <c r="IV128" s="151"/>
    </row>
    <row r="129" spans="1:256" ht="11.25" customHeight="1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L129" s="151"/>
      <c r="M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0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1"/>
      <c r="BR129" s="151"/>
      <c r="BS129" s="151"/>
      <c r="BT129" s="151"/>
      <c r="BU129" s="151"/>
      <c r="BV129" s="151"/>
      <c r="BW129" s="151"/>
      <c r="BX129" s="151"/>
      <c r="BY129" s="151"/>
      <c r="BZ129" s="151"/>
      <c r="CA129" s="151"/>
      <c r="CB129" s="151"/>
      <c r="CC129" s="151"/>
      <c r="CD129" s="151"/>
      <c r="CE129" s="151"/>
      <c r="CF129" s="151"/>
      <c r="CG129" s="151"/>
      <c r="CH129" s="151"/>
      <c r="CI129" s="151"/>
      <c r="CJ129" s="151"/>
      <c r="CK129" s="151"/>
      <c r="CL129" s="151"/>
      <c r="CM129" s="151"/>
      <c r="CN129" s="151"/>
      <c r="CO129" s="151"/>
      <c r="CP129" s="151"/>
      <c r="CQ129" s="151"/>
      <c r="CR129" s="151"/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1"/>
      <c r="DI129" s="151"/>
      <c r="DJ129" s="151"/>
      <c r="DK129" s="151"/>
      <c r="DL129" s="151"/>
      <c r="DM129" s="151"/>
      <c r="DN129" s="151"/>
      <c r="DO129" s="151"/>
      <c r="DP129" s="151"/>
      <c r="DQ129" s="151"/>
      <c r="DR129" s="151"/>
      <c r="DS129" s="151"/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1"/>
      <c r="EF129" s="151"/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1"/>
      <c r="ES129" s="151"/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1"/>
      <c r="FF129" s="151"/>
      <c r="FG129" s="151"/>
      <c r="FH129" s="151"/>
      <c r="FI129" s="151"/>
      <c r="FJ129" s="151"/>
      <c r="FK129" s="151"/>
      <c r="FL129" s="151"/>
      <c r="FM129" s="151"/>
      <c r="FN129" s="151"/>
      <c r="FO129" s="151"/>
      <c r="FP129" s="151"/>
      <c r="FQ129" s="151"/>
      <c r="FR129" s="151"/>
      <c r="FS129" s="151"/>
      <c r="FT129" s="151"/>
      <c r="FU129" s="151"/>
      <c r="FV129" s="151"/>
      <c r="FW129" s="151"/>
      <c r="FX129" s="151"/>
      <c r="FY129" s="151"/>
      <c r="FZ129" s="151"/>
      <c r="GA129" s="151"/>
      <c r="GB129" s="151"/>
      <c r="GC129" s="151"/>
      <c r="GD129" s="151"/>
      <c r="GE129" s="151"/>
      <c r="GF129" s="151"/>
      <c r="GG129" s="151"/>
      <c r="GH129" s="151"/>
      <c r="GI129" s="151"/>
      <c r="GJ129" s="151"/>
      <c r="GK129" s="151"/>
      <c r="GL129" s="151"/>
      <c r="GM129" s="151"/>
      <c r="GN129" s="151"/>
      <c r="GO129" s="151"/>
      <c r="GP129" s="151"/>
      <c r="GQ129" s="151"/>
      <c r="GR129" s="151"/>
      <c r="GS129" s="151"/>
      <c r="GT129" s="151"/>
      <c r="GU129" s="151"/>
      <c r="GV129" s="151"/>
      <c r="GW129" s="151"/>
      <c r="GX129" s="151"/>
      <c r="GY129" s="151"/>
      <c r="GZ129" s="151"/>
      <c r="HA129" s="151"/>
      <c r="HB129" s="151"/>
      <c r="HC129" s="151"/>
      <c r="HD129" s="151"/>
      <c r="HE129" s="151"/>
      <c r="HF129" s="151"/>
      <c r="HG129" s="151"/>
      <c r="HH129" s="151"/>
      <c r="HI129" s="151"/>
      <c r="HJ129" s="151"/>
      <c r="HK129" s="151"/>
      <c r="HL129" s="151"/>
      <c r="HM129" s="151"/>
      <c r="HN129" s="151"/>
      <c r="HO129" s="151"/>
      <c r="HP129" s="151"/>
      <c r="HQ129" s="151"/>
      <c r="HR129" s="151"/>
      <c r="HS129" s="151"/>
      <c r="HT129" s="151"/>
      <c r="HU129" s="151"/>
      <c r="HV129" s="151"/>
      <c r="HW129" s="151"/>
      <c r="HX129" s="151"/>
      <c r="HY129" s="151"/>
      <c r="HZ129" s="151"/>
      <c r="IA129" s="151"/>
      <c r="IB129" s="151"/>
      <c r="IC129" s="151"/>
      <c r="ID129" s="151"/>
      <c r="IE129" s="151"/>
      <c r="IF129" s="151"/>
      <c r="IG129" s="151"/>
      <c r="IH129" s="151"/>
      <c r="II129" s="151"/>
      <c r="IJ129" s="151"/>
      <c r="IK129" s="151"/>
      <c r="IL129" s="151"/>
      <c r="IM129" s="151"/>
      <c r="IN129" s="151"/>
      <c r="IO129" s="151"/>
      <c r="IP129" s="151"/>
      <c r="IQ129" s="151"/>
      <c r="IR129" s="151"/>
      <c r="IS129" s="151"/>
      <c r="IT129" s="151"/>
      <c r="IU129" s="151"/>
      <c r="IV129" s="151"/>
    </row>
    <row r="130" spans="1:256" ht="11.25" customHeight="1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L130" s="151"/>
      <c r="M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0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1"/>
      <c r="BQ130" s="151"/>
      <c r="BR130" s="151"/>
      <c r="BS130" s="151"/>
      <c r="BT130" s="151"/>
      <c r="BU130" s="151"/>
      <c r="BV130" s="151"/>
      <c r="BW130" s="151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1"/>
      <c r="DI130" s="151"/>
      <c r="DJ130" s="151"/>
      <c r="DK130" s="151"/>
      <c r="DL130" s="151"/>
      <c r="DM130" s="151"/>
      <c r="DN130" s="151"/>
      <c r="DO130" s="151"/>
      <c r="DP130" s="151"/>
      <c r="DQ130" s="151"/>
      <c r="DR130" s="151"/>
      <c r="DS130" s="151"/>
      <c r="DT130" s="151"/>
      <c r="DU130" s="151"/>
      <c r="DV130" s="151"/>
      <c r="DW130" s="151"/>
      <c r="DX130" s="151"/>
      <c r="DY130" s="151"/>
      <c r="DZ130" s="151"/>
      <c r="EA130" s="151"/>
      <c r="EB130" s="151"/>
      <c r="EC130" s="151"/>
      <c r="ED130" s="151"/>
      <c r="EE130" s="151"/>
      <c r="EF130" s="151"/>
      <c r="EG130" s="151"/>
      <c r="EH130" s="151"/>
      <c r="EI130" s="151"/>
      <c r="EJ130" s="151"/>
      <c r="EK130" s="151"/>
      <c r="EL130" s="151"/>
      <c r="EM130" s="151"/>
      <c r="EN130" s="151"/>
      <c r="EO130" s="151"/>
      <c r="EP130" s="151"/>
      <c r="EQ130" s="151"/>
      <c r="ER130" s="151"/>
      <c r="ES130" s="151"/>
      <c r="ET130" s="151"/>
      <c r="EU130" s="151"/>
      <c r="EV130" s="151"/>
      <c r="EW130" s="151"/>
      <c r="EX130" s="151"/>
      <c r="EY130" s="151"/>
      <c r="EZ130" s="151"/>
      <c r="FA130" s="151"/>
      <c r="FB130" s="151"/>
      <c r="FC130" s="151"/>
      <c r="FD130" s="151"/>
      <c r="FE130" s="151"/>
      <c r="FF130" s="151"/>
      <c r="FG130" s="151"/>
      <c r="FH130" s="151"/>
      <c r="FI130" s="151"/>
      <c r="FJ130" s="151"/>
      <c r="FK130" s="151"/>
      <c r="FL130" s="151"/>
      <c r="FM130" s="151"/>
      <c r="FN130" s="151"/>
      <c r="FO130" s="151"/>
      <c r="FP130" s="151"/>
      <c r="FQ130" s="151"/>
      <c r="FR130" s="151"/>
      <c r="FS130" s="151"/>
      <c r="FT130" s="151"/>
      <c r="FU130" s="151"/>
      <c r="FV130" s="151"/>
      <c r="FW130" s="151"/>
      <c r="FX130" s="151"/>
      <c r="FY130" s="151"/>
      <c r="FZ130" s="151"/>
      <c r="GA130" s="151"/>
      <c r="GB130" s="151"/>
      <c r="GC130" s="151"/>
      <c r="GD130" s="151"/>
      <c r="GE130" s="151"/>
      <c r="GF130" s="151"/>
      <c r="GG130" s="151"/>
      <c r="GH130" s="151"/>
      <c r="GI130" s="151"/>
      <c r="GJ130" s="151"/>
      <c r="GK130" s="151"/>
      <c r="GL130" s="151"/>
      <c r="GM130" s="151"/>
      <c r="GN130" s="151"/>
      <c r="GO130" s="151"/>
      <c r="GP130" s="151"/>
      <c r="GQ130" s="151"/>
      <c r="GR130" s="151"/>
      <c r="GS130" s="151"/>
      <c r="GT130" s="151"/>
      <c r="GU130" s="151"/>
      <c r="GV130" s="151"/>
      <c r="GW130" s="151"/>
      <c r="GX130" s="151"/>
      <c r="GY130" s="151"/>
      <c r="GZ130" s="151"/>
      <c r="HA130" s="151"/>
      <c r="HB130" s="151"/>
      <c r="HC130" s="151"/>
      <c r="HD130" s="151"/>
      <c r="HE130" s="151"/>
      <c r="HF130" s="151"/>
      <c r="HG130" s="151"/>
      <c r="HH130" s="151"/>
      <c r="HI130" s="151"/>
      <c r="HJ130" s="151"/>
      <c r="HK130" s="151"/>
      <c r="HL130" s="151"/>
      <c r="HM130" s="151"/>
      <c r="HN130" s="151"/>
      <c r="HO130" s="151"/>
      <c r="HP130" s="151"/>
      <c r="HQ130" s="151"/>
      <c r="HR130" s="151"/>
      <c r="HS130" s="151"/>
      <c r="HT130" s="151"/>
      <c r="HU130" s="151"/>
      <c r="HV130" s="151"/>
      <c r="HW130" s="151"/>
      <c r="HX130" s="151"/>
      <c r="HY130" s="151"/>
      <c r="HZ130" s="151"/>
      <c r="IA130" s="151"/>
      <c r="IB130" s="151"/>
      <c r="IC130" s="151"/>
      <c r="ID130" s="151"/>
      <c r="IE130" s="151"/>
      <c r="IF130" s="151"/>
      <c r="IG130" s="151"/>
      <c r="IH130" s="151"/>
      <c r="II130" s="151"/>
      <c r="IJ130" s="151"/>
      <c r="IK130" s="151"/>
      <c r="IL130" s="151"/>
      <c r="IM130" s="151"/>
      <c r="IN130" s="151"/>
      <c r="IO130" s="151"/>
      <c r="IP130" s="151"/>
      <c r="IQ130" s="151"/>
      <c r="IR130" s="151"/>
      <c r="IS130" s="151"/>
      <c r="IT130" s="151"/>
      <c r="IU130" s="151"/>
      <c r="IV130" s="151"/>
    </row>
    <row r="131" spans="1:256" ht="11.25" customHeight="1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L131" s="151"/>
      <c r="M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0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151"/>
      <c r="BQ131" s="151"/>
      <c r="BR131" s="151"/>
      <c r="BS131" s="151"/>
      <c r="BT131" s="151"/>
      <c r="BU131" s="151"/>
      <c r="BV131" s="151"/>
      <c r="BW131" s="151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1"/>
      <c r="DI131" s="151"/>
      <c r="DJ131" s="151"/>
      <c r="DK131" s="151"/>
      <c r="DL131" s="151"/>
      <c r="DM131" s="151"/>
      <c r="DN131" s="151"/>
      <c r="DO131" s="151"/>
      <c r="DP131" s="151"/>
      <c r="DQ131" s="151"/>
      <c r="DR131" s="151"/>
      <c r="DS131" s="151"/>
      <c r="DT131" s="151"/>
      <c r="DU131" s="151"/>
      <c r="DV131" s="151"/>
      <c r="DW131" s="151"/>
      <c r="DX131" s="151"/>
      <c r="DY131" s="151"/>
      <c r="DZ131" s="151"/>
      <c r="EA131" s="151"/>
      <c r="EB131" s="151"/>
      <c r="EC131" s="151"/>
      <c r="ED131" s="151"/>
      <c r="EE131" s="151"/>
      <c r="EF131" s="151"/>
      <c r="EG131" s="151"/>
      <c r="EH131" s="151"/>
      <c r="EI131" s="151"/>
      <c r="EJ131" s="151"/>
      <c r="EK131" s="151"/>
      <c r="EL131" s="151"/>
      <c r="EM131" s="151"/>
      <c r="EN131" s="151"/>
      <c r="EO131" s="151"/>
      <c r="EP131" s="151"/>
      <c r="EQ131" s="151"/>
      <c r="ER131" s="151"/>
      <c r="ES131" s="151"/>
      <c r="ET131" s="151"/>
      <c r="EU131" s="151"/>
      <c r="EV131" s="151"/>
      <c r="EW131" s="151"/>
      <c r="EX131" s="151"/>
      <c r="EY131" s="151"/>
      <c r="EZ131" s="151"/>
      <c r="FA131" s="151"/>
      <c r="FB131" s="151"/>
      <c r="FC131" s="151"/>
      <c r="FD131" s="151"/>
      <c r="FE131" s="151"/>
      <c r="FF131" s="151"/>
      <c r="FG131" s="151"/>
      <c r="FH131" s="151"/>
      <c r="FI131" s="151"/>
      <c r="FJ131" s="151"/>
      <c r="FK131" s="151"/>
      <c r="FL131" s="151"/>
      <c r="FM131" s="151"/>
      <c r="FN131" s="151"/>
      <c r="FO131" s="151"/>
      <c r="FP131" s="151"/>
      <c r="FQ131" s="151"/>
      <c r="FR131" s="151"/>
      <c r="FS131" s="151"/>
      <c r="FT131" s="151"/>
      <c r="FU131" s="151"/>
      <c r="FV131" s="151"/>
      <c r="FW131" s="151"/>
      <c r="FX131" s="151"/>
      <c r="FY131" s="151"/>
      <c r="FZ131" s="151"/>
      <c r="GA131" s="151"/>
      <c r="GB131" s="151"/>
      <c r="GC131" s="151"/>
      <c r="GD131" s="151"/>
      <c r="GE131" s="151"/>
      <c r="GF131" s="151"/>
      <c r="GG131" s="151"/>
      <c r="GH131" s="151"/>
      <c r="GI131" s="151"/>
      <c r="GJ131" s="151"/>
      <c r="GK131" s="151"/>
      <c r="GL131" s="151"/>
      <c r="GM131" s="151"/>
      <c r="GN131" s="151"/>
      <c r="GO131" s="151"/>
      <c r="GP131" s="151"/>
      <c r="GQ131" s="151"/>
      <c r="GR131" s="151"/>
      <c r="GS131" s="151"/>
      <c r="GT131" s="151"/>
      <c r="GU131" s="151"/>
      <c r="GV131" s="151"/>
      <c r="GW131" s="151"/>
      <c r="GX131" s="151"/>
      <c r="GY131" s="151"/>
      <c r="GZ131" s="151"/>
      <c r="HA131" s="151"/>
      <c r="HB131" s="151"/>
      <c r="HC131" s="151"/>
      <c r="HD131" s="151"/>
      <c r="HE131" s="151"/>
      <c r="HF131" s="151"/>
      <c r="HG131" s="151"/>
      <c r="HH131" s="151"/>
      <c r="HI131" s="151"/>
      <c r="HJ131" s="151"/>
      <c r="HK131" s="151"/>
      <c r="HL131" s="151"/>
      <c r="HM131" s="151"/>
      <c r="HN131" s="151"/>
      <c r="HO131" s="151"/>
      <c r="HP131" s="151"/>
      <c r="HQ131" s="151"/>
      <c r="HR131" s="151"/>
      <c r="HS131" s="151"/>
      <c r="HT131" s="151"/>
      <c r="HU131" s="151"/>
      <c r="HV131" s="151"/>
      <c r="HW131" s="151"/>
      <c r="HX131" s="151"/>
      <c r="HY131" s="151"/>
      <c r="HZ131" s="151"/>
      <c r="IA131" s="151"/>
      <c r="IB131" s="151"/>
      <c r="IC131" s="151"/>
      <c r="ID131" s="151"/>
      <c r="IE131" s="151"/>
      <c r="IF131" s="151"/>
      <c r="IG131" s="151"/>
      <c r="IH131" s="151"/>
      <c r="II131" s="151"/>
      <c r="IJ131" s="151"/>
      <c r="IK131" s="151"/>
      <c r="IL131" s="151"/>
      <c r="IM131" s="151"/>
      <c r="IN131" s="151"/>
      <c r="IO131" s="151"/>
      <c r="IP131" s="151"/>
      <c r="IQ131" s="151"/>
      <c r="IR131" s="151"/>
      <c r="IS131" s="151"/>
      <c r="IT131" s="151"/>
      <c r="IU131" s="151"/>
      <c r="IV131" s="151"/>
    </row>
    <row r="132" spans="1:256" ht="11.2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L132" s="151"/>
      <c r="M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0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151"/>
      <c r="BQ132" s="151"/>
      <c r="BR132" s="151"/>
      <c r="BS132" s="151"/>
      <c r="BT132" s="151"/>
      <c r="BU132" s="151"/>
      <c r="BV132" s="151"/>
      <c r="BW132" s="151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1"/>
      <c r="DI132" s="151"/>
      <c r="DJ132" s="151"/>
      <c r="DK132" s="151"/>
      <c r="DL132" s="151"/>
      <c r="DM132" s="151"/>
      <c r="DN132" s="151"/>
      <c r="DO132" s="151"/>
      <c r="DP132" s="151"/>
      <c r="DQ132" s="151"/>
      <c r="DR132" s="151"/>
      <c r="DS132" s="151"/>
      <c r="DT132" s="151"/>
      <c r="DU132" s="151"/>
      <c r="DV132" s="151"/>
      <c r="DW132" s="151"/>
      <c r="DX132" s="151"/>
      <c r="DY132" s="151"/>
      <c r="DZ132" s="151"/>
      <c r="EA132" s="151"/>
      <c r="EB132" s="151"/>
      <c r="EC132" s="151"/>
      <c r="ED132" s="151"/>
      <c r="EE132" s="151"/>
      <c r="EF132" s="151"/>
      <c r="EG132" s="151"/>
      <c r="EH132" s="151"/>
      <c r="EI132" s="151"/>
      <c r="EJ132" s="151"/>
      <c r="EK132" s="151"/>
      <c r="EL132" s="151"/>
      <c r="EM132" s="151"/>
      <c r="EN132" s="151"/>
      <c r="EO132" s="151"/>
      <c r="EP132" s="151"/>
      <c r="EQ132" s="151"/>
      <c r="ER132" s="151"/>
      <c r="ES132" s="151"/>
      <c r="ET132" s="151"/>
      <c r="EU132" s="151"/>
      <c r="EV132" s="151"/>
      <c r="EW132" s="151"/>
      <c r="EX132" s="151"/>
      <c r="EY132" s="151"/>
      <c r="EZ132" s="151"/>
      <c r="FA132" s="151"/>
      <c r="FB132" s="151"/>
      <c r="FC132" s="151"/>
      <c r="FD132" s="151"/>
      <c r="FE132" s="151"/>
      <c r="FF132" s="151"/>
      <c r="FG132" s="151"/>
      <c r="FH132" s="151"/>
      <c r="FI132" s="151"/>
      <c r="FJ132" s="151"/>
      <c r="FK132" s="151"/>
      <c r="FL132" s="151"/>
      <c r="FM132" s="151"/>
      <c r="FN132" s="151"/>
      <c r="FO132" s="151"/>
      <c r="FP132" s="151"/>
      <c r="FQ132" s="151"/>
      <c r="FR132" s="151"/>
      <c r="FS132" s="151"/>
      <c r="FT132" s="151"/>
      <c r="FU132" s="151"/>
      <c r="FV132" s="151"/>
      <c r="FW132" s="151"/>
      <c r="FX132" s="151"/>
      <c r="FY132" s="151"/>
      <c r="FZ132" s="151"/>
      <c r="GA132" s="151"/>
      <c r="GB132" s="151"/>
      <c r="GC132" s="151"/>
      <c r="GD132" s="151"/>
      <c r="GE132" s="151"/>
      <c r="GF132" s="151"/>
      <c r="GG132" s="151"/>
      <c r="GH132" s="151"/>
      <c r="GI132" s="151"/>
      <c r="GJ132" s="151"/>
      <c r="GK132" s="151"/>
      <c r="GL132" s="151"/>
      <c r="GM132" s="151"/>
      <c r="GN132" s="151"/>
      <c r="GO132" s="151"/>
      <c r="GP132" s="151"/>
      <c r="GQ132" s="151"/>
      <c r="GR132" s="151"/>
      <c r="GS132" s="151"/>
      <c r="GT132" s="151"/>
      <c r="GU132" s="151"/>
      <c r="GV132" s="151"/>
      <c r="GW132" s="151"/>
      <c r="GX132" s="151"/>
      <c r="GY132" s="151"/>
      <c r="GZ132" s="151"/>
      <c r="HA132" s="151"/>
      <c r="HB132" s="151"/>
      <c r="HC132" s="151"/>
      <c r="HD132" s="151"/>
      <c r="HE132" s="151"/>
      <c r="HF132" s="151"/>
      <c r="HG132" s="151"/>
      <c r="HH132" s="151"/>
      <c r="HI132" s="151"/>
      <c r="HJ132" s="151"/>
      <c r="HK132" s="151"/>
      <c r="HL132" s="151"/>
      <c r="HM132" s="151"/>
      <c r="HN132" s="151"/>
      <c r="HO132" s="151"/>
      <c r="HP132" s="151"/>
      <c r="HQ132" s="151"/>
      <c r="HR132" s="151"/>
      <c r="HS132" s="151"/>
      <c r="HT132" s="151"/>
      <c r="HU132" s="151"/>
      <c r="HV132" s="151"/>
      <c r="HW132" s="151"/>
      <c r="HX132" s="151"/>
      <c r="HY132" s="151"/>
      <c r="HZ132" s="151"/>
      <c r="IA132" s="151"/>
      <c r="IB132" s="151"/>
      <c r="IC132" s="151"/>
      <c r="ID132" s="151"/>
      <c r="IE132" s="151"/>
      <c r="IF132" s="151"/>
      <c r="IG132" s="151"/>
      <c r="IH132" s="151"/>
      <c r="II132" s="151"/>
      <c r="IJ132" s="151"/>
      <c r="IK132" s="151"/>
      <c r="IL132" s="151"/>
      <c r="IM132" s="151"/>
      <c r="IN132" s="151"/>
      <c r="IO132" s="151"/>
      <c r="IP132" s="151"/>
      <c r="IQ132" s="151"/>
      <c r="IR132" s="151"/>
      <c r="IS132" s="151"/>
      <c r="IT132" s="151"/>
      <c r="IU132" s="151"/>
      <c r="IV132" s="151"/>
    </row>
    <row r="133" spans="1:256" ht="11.25" customHeight="1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L133" s="151"/>
      <c r="M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0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1"/>
      <c r="BL133" s="151"/>
      <c r="BM133" s="151"/>
      <c r="BN133" s="151"/>
      <c r="BO133" s="151"/>
      <c r="BP133" s="151"/>
      <c r="BQ133" s="151"/>
      <c r="BR133" s="151"/>
      <c r="BS133" s="151"/>
      <c r="BT133" s="151"/>
      <c r="BU133" s="151"/>
      <c r="BV133" s="151"/>
      <c r="BW133" s="151"/>
      <c r="BX133" s="151"/>
      <c r="BY133" s="151"/>
      <c r="BZ133" s="151"/>
      <c r="CA133" s="151"/>
      <c r="CB133" s="151"/>
      <c r="CC133" s="151"/>
      <c r="CD133" s="151"/>
      <c r="CE133" s="151"/>
      <c r="CF133" s="151"/>
      <c r="CG133" s="151"/>
      <c r="CH133" s="151"/>
      <c r="CI133" s="151"/>
      <c r="CJ133" s="151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1"/>
      <c r="DI133" s="151"/>
      <c r="DJ133" s="151"/>
      <c r="DK133" s="151"/>
      <c r="DL133" s="151"/>
      <c r="DM133" s="151"/>
      <c r="DN133" s="151"/>
      <c r="DO133" s="151"/>
      <c r="DP133" s="151"/>
      <c r="DQ133" s="151"/>
      <c r="DR133" s="151"/>
      <c r="DS133" s="151"/>
      <c r="DT133" s="151"/>
      <c r="DU133" s="151"/>
      <c r="DV133" s="151"/>
      <c r="DW133" s="151"/>
      <c r="DX133" s="151"/>
      <c r="DY133" s="151"/>
      <c r="DZ133" s="151"/>
      <c r="EA133" s="151"/>
      <c r="EB133" s="151"/>
      <c r="EC133" s="151"/>
      <c r="ED133" s="151"/>
      <c r="EE133" s="151"/>
      <c r="EF133" s="151"/>
      <c r="EG133" s="151"/>
      <c r="EH133" s="151"/>
      <c r="EI133" s="151"/>
      <c r="EJ133" s="151"/>
      <c r="EK133" s="151"/>
      <c r="EL133" s="151"/>
      <c r="EM133" s="151"/>
      <c r="EN133" s="151"/>
      <c r="EO133" s="151"/>
      <c r="EP133" s="151"/>
      <c r="EQ133" s="151"/>
      <c r="ER133" s="151"/>
      <c r="ES133" s="151"/>
      <c r="ET133" s="151"/>
      <c r="EU133" s="151"/>
      <c r="EV133" s="151"/>
      <c r="EW133" s="151"/>
      <c r="EX133" s="151"/>
      <c r="EY133" s="151"/>
      <c r="EZ133" s="151"/>
      <c r="FA133" s="151"/>
      <c r="FB133" s="151"/>
      <c r="FC133" s="151"/>
      <c r="FD133" s="151"/>
      <c r="FE133" s="151"/>
      <c r="FF133" s="151"/>
      <c r="FG133" s="151"/>
      <c r="FH133" s="151"/>
      <c r="FI133" s="151"/>
      <c r="FJ133" s="151"/>
      <c r="FK133" s="151"/>
      <c r="FL133" s="151"/>
      <c r="FM133" s="151"/>
      <c r="FN133" s="151"/>
      <c r="FO133" s="151"/>
      <c r="FP133" s="151"/>
      <c r="FQ133" s="151"/>
      <c r="FR133" s="151"/>
      <c r="FS133" s="151"/>
      <c r="FT133" s="151"/>
      <c r="FU133" s="151"/>
      <c r="FV133" s="151"/>
      <c r="FW133" s="151"/>
      <c r="FX133" s="151"/>
      <c r="FY133" s="151"/>
      <c r="FZ133" s="151"/>
      <c r="GA133" s="151"/>
      <c r="GB133" s="151"/>
      <c r="GC133" s="151"/>
      <c r="GD133" s="151"/>
      <c r="GE133" s="151"/>
      <c r="GF133" s="151"/>
      <c r="GG133" s="151"/>
      <c r="GH133" s="151"/>
      <c r="GI133" s="151"/>
      <c r="GJ133" s="151"/>
      <c r="GK133" s="151"/>
      <c r="GL133" s="151"/>
      <c r="GM133" s="151"/>
      <c r="GN133" s="151"/>
      <c r="GO133" s="151"/>
      <c r="GP133" s="151"/>
      <c r="GQ133" s="151"/>
      <c r="GR133" s="151"/>
      <c r="GS133" s="151"/>
      <c r="GT133" s="151"/>
      <c r="GU133" s="151"/>
      <c r="GV133" s="151"/>
      <c r="GW133" s="151"/>
      <c r="GX133" s="151"/>
      <c r="GY133" s="151"/>
      <c r="GZ133" s="151"/>
      <c r="HA133" s="151"/>
      <c r="HB133" s="151"/>
      <c r="HC133" s="151"/>
      <c r="HD133" s="151"/>
      <c r="HE133" s="151"/>
      <c r="HF133" s="151"/>
      <c r="HG133" s="151"/>
      <c r="HH133" s="151"/>
      <c r="HI133" s="151"/>
      <c r="HJ133" s="151"/>
      <c r="HK133" s="151"/>
      <c r="HL133" s="151"/>
      <c r="HM133" s="151"/>
      <c r="HN133" s="151"/>
      <c r="HO133" s="151"/>
      <c r="HP133" s="151"/>
      <c r="HQ133" s="151"/>
      <c r="HR133" s="151"/>
      <c r="HS133" s="151"/>
      <c r="HT133" s="151"/>
      <c r="HU133" s="151"/>
      <c r="HV133" s="151"/>
      <c r="HW133" s="151"/>
      <c r="HX133" s="151"/>
      <c r="HY133" s="151"/>
      <c r="HZ133" s="151"/>
      <c r="IA133" s="151"/>
      <c r="IB133" s="151"/>
      <c r="IC133" s="151"/>
      <c r="ID133" s="151"/>
      <c r="IE133" s="151"/>
      <c r="IF133" s="151"/>
      <c r="IG133" s="151"/>
      <c r="IH133" s="151"/>
      <c r="II133" s="151"/>
      <c r="IJ133" s="151"/>
      <c r="IK133" s="151"/>
      <c r="IL133" s="151"/>
      <c r="IM133" s="151"/>
      <c r="IN133" s="151"/>
      <c r="IO133" s="151"/>
      <c r="IP133" s="151"/>
      <c r="IQ133" s="151"/>
      <c r="IR133" s="151"/>
      <c r="IS133" s="151"/>
      <c r="IT133" s="151"/>
      <c r="IU133" s="151"/>
      <c r="IV133" s="151"/>
    </row>
    <row r="134" spans="1:256" ht="11.25" customHeight="1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L134" s="151"/>
      <c r="M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0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1"/>
      <c r="BL134" s="151"/>
      <c r="BM134" s="151"/>
      <c r="BN134" s="151"/>
      <c r="BO134" s="151"/>
      <c r="BP134" s="151"/>
      <c r="BQ134" s="151"/>
      <c r="BR134" s="151"/>
      <c r="BS134" s="151"/>
      <c r="BT134" s="151"/>
      <c r="BU134" s="151"/>
      <c r="BV134" s="151"/>
      <c r="BW134" s="151"/>
      <c r="BX134" s="151"/>
      <c r="BY134" s="151"/>
      <c r="BZ134" s="151"/>
      <c r="CA134" s="151"/>
      <c r="CB134" s="151"/>
      <c r="CC134" s="151"/>
      <c r="CD134" s="151"/>
      <c r="CE134" s="151"/>
      <c r="CF134" s="151"/>
      <c r="CG134" s="151"/>
      <c r="CH134" s="151"/>
      <c r="CI134" s="151"/>
      <c r="CJ134" s="151"/>
      <c r="CK134" s="151"/>
      <c r="CL134" s="151"/>
      <c r="CM134" s="151"/>
      <c r="CN134" s="151"/>
      <c r="CO134" s="151"/>
      <c r="CP134" s="151"/>
      <c r="CQ134" s="151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1"/>
      <c r="DI134" s="151"/>
      <c r="DJ134" s="151"/>
      <c r="DK134" s="151"/>
      <c r="DL134" s="151"/>
      <c r="DM134" s="151"/>
      <c r="DN134" s="151"/>
      <c r="DO134" s="151"/>
      <c r="DP134" s="151"/>
      <c r="DQ134" s="151"/>
      <c r="DR134" s="151"/>
      <c r="DS134" s="151"/>
      <c r="DT134" s="151"/>
      <c r="DU134" s="151"/>
      <c r="DV134" s="151"/>
      <c r="DW134" s="151"/>
      <c r="DX134" s="151"/>
      <c r="DY134" s="151"/>
      <c r="DZ134" s="151"/>
      <c r="EA134" s="151"/>
      <c r="EB134" s="151"/>
      <c r="EC134" s="151"/>
      <c r="ED134" s="151"/>
      <c r="EE134" s="151"/>
      <c r="EF134" s="151"/>
      <c r="EG134" s="151"/>
      <c r="EH134" s="151"/>
      <c r="EI134" s="151"/>
      <c r="EJ134" s="151"/>
      <c r="EK134" s="151"/>
      <c r="EL134" s="151"/>
      <c r="EM134" s="151"/>
      <c r="EN134" s="151"/>
      <c r="EO134" s="151"/>
      <c r="EP134" s="151"/>
      <c r="EQ134" s="151"/>
      <c r="ER134" s="151"/>
      <c r="ES134" s="151"/>
      <c r="ET134" s="151"/>
      <c r="EU134" s="151"/>
      <c r="EV134" s="151"/>
      <c r="EW134" s="151"/>
      <c r="EX134" s="151"/>
      <c r="EY134" s="151"/>
      <c r="EZ134" s="151"/>
      <c r="FA134" s="151"/>
      <c r="FB134" s="151"/>
      <c r="FC134" s="151"/>
      <c r="FD134" s="151"/>
      <c r="FE134" s="151"/>
      <c r="FF134" s="151"/>
      <c r="FG134" s="151"/>
      <c r="FH134" s="151"/>
      <c r="FI134" s="151"/>
      <c r="FJ134" s="151"/>
      <c r="FK134" s="151"/>
      <c r="FL134" s="151"/>
      <c r="FM134" s="151"/>
      <c r="FN134" s="151"/>
      <c r="FO134" s="151"/>
      <c r="FP134" s="151"/>
      <c r="FQ134" s="151"/>
      <c r="FR134" s="151"/>
      <c r="FS134" s="151"/>
      <c r="FT134" s="151"/>
      <c r="FU134" s="151"/>
      <c r="FV134" s="151"/>
      <c r="FW134" s="151"/>
      <c r="FX134" s="151"/>
      <c r="FY134" s="151"/>
      <c r="FZ134" s="151"/>
      <c r="GA134" s="151"/>
      <c r="GB134" s="151"/>
      <c r="GC134" s="151"/>
      <c r="GD134" s="151"/>
      <c r="GE134" s="151"/>
      <c r="GF134" s="151"/>
      <c r="GG134" s="151"/>
      <c r="GH134" s="151"/>
      <c r="GI134" s="151"/>
      <c r="GJ134" s="151"/>
      <c r="GK134" s="151"/>
      <c r="GL134" s="151"/>
      <c r="GM134" s="151"/>
      <c r="GN134" s="151"/>
      <c r="GO134" s="151"/>
      <c r="GP134" s="151"/>
      <c r="GQ134" s="151"/>
      <c r="GR134" s="151"/>
      <c r="GS134" s="151"/>
      <c r="GT134" s="151"/>
      <c r="GU134" s="151"/>
      <c r="GV134" s="151"/>
      <c r="GW134" s="151"/>
      <c r="GX134" s="151"/>
      <c r="GY134" s="151"/>
      <c r="GZ134" s="151"/>
      <c r="HA134" s="151"/>
      <c r="HB134" s="151"/>
      <c r="HC134" s="151"/>
      <c r="HD134" s="151"/>
      <c r="HE134" s="151"/>
      <c r="HF134" s="151"/>
      <c r="HG134" s="151"/>
      <c r="HH134" s="151"/>
      <c r="HI134" s="151"/>
      <c r="HJ134" s="151"/>
      <c r="HK134" s="151"/>
      <c r="HL134" s="151"/>
      <c r="HM134" s="151"/>
      <c r="HN134" s="151"/>
      <c r="HO134" s="151"/>
      <c r="HP134" s="151"/>
      <c r="HQ134" s="151"/>
      <c r="HR134" s="151"/>
      <c r="HS134" s="151"/>
      <c r="HT134" s="151"/>
      <c r="HU134" s="151"/>
      <c r="HV134" s="151"/>
      <c r="HW134" s="151"/>
      <c r="HX134" s="151"/>
      <c r="HY134" s="151"/>
      <c r="HZ134" s="151"/>
      <c r="IA134" s="151"/>
      <c r="IB134" s="151"/>
      <c r="IC134" s="151"/>
      <c r="ID134" s="151"/>
      <c r="IE134" s="151"/>
      <c r="IF134" s="151"/>
      <c r="IG134" s="151"/>
      <c r="IH134" s="151"/>
      <c r="II134" s="151"/>
      <c r="IJ134" s="151"/>
      <c r="IK134" s="151"/>
      <c r="IL134" s="151"/>
      <c r="IM134" s="151"/>
      <c r="IN134" s="151"/>
      <c r="IO134" s="151"/>
      <c r="IP134" s="151"/>
      <c r="IQ134" s="151"/>
      <c r="IR134" s="151"/>
      <c r="IS134" s="151"/>
      <c r="IT134" s="151"/>
      <c r="IU134" s="151"/>
      <c r="IV134" s="151"/>
    </row>
    <row r="135" spans="1:256" ht="11.25" customHeight="1">
      <c r="A135" s="151"/>
      <c r="B135" s="151"/>
      <c r="C135" s="151"/>
      <c r="D135" s="151"/>
      <c r="E135" s="151"/>
      <c r="F135" s="151"/>
      <c r="G135" s="151"/>
      <c r="H135" s="151"/>
      <c r="I135" s="151"/>
      <c r="J135" s="151"/>
      <c r="L135" s="151"/>
      <c r="M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0"/>
      <c r="Z135" s="151"/>
      <c r="AA135" s="151"/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1"/>
      <c r="BW135" s="151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1"/>
      <c r="CL135" s="151"/>
      <c r="CM135" s="151"/>
      <c r="CN135" s="151"/>
      <c r="CO135" s="151"/>
      <c r="CP135" s="151"/>
      <c r="CQ135" s="151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1"/>
      <c r="DI135" s="151"/>
      <c r="DJ135" s="151"/>
      <c r="DK135" s="151"/>
      <c r="DL135" s="151"/>
      <c r="DM135" s="151"/>
      <c r="DN135" s="151"/>
      <c r="DO135" s="151"/>
      <c r="DP135" s="151"/>
      <c r="DQ135" s="151"/>
      <c r="DR135" s="151"/>
      <c r="DS135" s="151"/>
      <c r="DT135" s="151"/>
      <c r="DU135" s="151"/>
      <c r="DV135" s="151"/>
      <c r="DW135" s="151"/>
      <c r="DX135" s="151"/>
      <c r="DY135" s="151"/>
      <c r="DZ135" s="151"/>
      <c r="EA135" s="151"/>
      <c r="EB135" s="151"/>
      <c r="EC135" s="151"/>
      <c r="ED135" s="151"/>
      <c r="EE135" s="151"/>
      <c r="EF135" s="151"/>
      <c r="EG135" s="151"/>
      <c r="EH135" s="151"/>
      <c r="EI135" s="151"/>
      <c r="EJ135" s="151"/>
      <c r="EK135" s="151"/>
      <c r="EL135" s="151"/>
      <c r="EM135" s="151"/>
      <c r="EN135" s="151"/>
      <c r="EO135" s="151"/>
      <c r="EP135" s="151"/>
      <c r="EQ135" s="151"/>
      <c r="ER135" s="151"/>
      <c r="ES135" s="151"/>
      <c r="ET135" s="151"/>
      <c r="EU135" s="151"/>
      <c r="EV135" s="151"/>
      <c r="EW135" s="151"/>
      <c r="EX135" s="151"/>
      <c r="EY135" s="151"/>
      <c r="EZ135" s="151"/>
      <c r="FA135" s="151"/>
      <c r="FB135" s="151"/>
      <c r="FC135" s="151"/>
      <c r="FD135" s="151"/>
      <c r="FE135" s="151"/>
      <c r="FF135" s="151"/>
      <c r="FG135" s="151"/>
      <c r="FH135" s="151"/>
      <c r="FI135" s="151"/>
      <c r="FJ135" s="151"/>
      <c r="FK135" s="151"/>
      <c r="FL135" s="151"/>
      <c r="FM135" s="151"/>
      <c r="FN135" s="151"/>
      <c r="FO135" s="151"/>
      <c r="FP135" s="151"/>
      <c r="FQ135" s="151"/>
      <c r="FR135" s="151"/>
      <c r="FS135" s="151"/>
      <c r="FT135" s="151"/>
      <c r="FU135" s="151"/>
      <c r="FV135" s="151"/>
      <c r="FW135" s="151"/>
      <c r="FX135" s="151"/>
      <c r="FY135" s="151"/>
      <c r="FZ135" s="151"/>
      <c r="GA135" s="151"/>
      <c r="GB135" s="151"/>
      <c r="GC135" s="151"/>
      <c r="GD135" s="151"/>
      <c r="GE135" s="151"/>
      <c r="GF135" s="151"/>
      <c r="GG135" s="151"/>
      <c r="GH135" s="151"/>
      <c r="GI135" s="151"/>
      <c r="GJ135" s="151"/>
      <c r="GK135" s="151"/>
      <c r="GL135" s="151"/>
      <c r="GM135" s="151"/>
      <c r="GN135" s="151"/>
      <c r="GO135" s="151"/>
      <c r="GP135" s="151"/>
      <c r="GQ135" s="151"/>
      <c r="GR135" s="151"/>
      <c r="GS135" s="151"/>
      <c r="GT135" s="151"/>
      <c r="GU135" s="151"/>
      <c r="GV135" s="151"/>
      <c r="GW135" s="151"/>
      <c r="GX135" s="151"/>
      <c r="GY135" s="151"/>
      <c r="GZ135" s="151"/>
      <c r="HA135" s="151"/>
      <c r="HB135" s="151"/>
      <c r="HC135" s="151"/>
      <c r="HD135" s="151"/>
      <c r="HE135" s="151"/>
      <c r="HF135" s="151"/>
      <c r="HG135" s="151"/>
      <c r="HH135" s="151"/>
      <c r="HI135" s="151"/>
      <c r="HJ135" s="151"/>
      <c r="HK135" s="151"/>
      <c r="HL135" s="151"/>
      <c r="HM135" s="151"/>
      <c r="HN135" s="151"/>
      <c r="HO135" s="151"/>
      <c r="HP135" s="151"/>
      <c r="HQ135" s="151"/>
      <c r="HR135" s="151"/>
      <c r="HS135" s="151"/>
      <c r="HT135" s="151"/>
      <c r="HU135" s="151"/>
      <c r="HV135" s="151"/>
      <c r="HW135" s="151"/>
      <c r="HX135" s="151"/>
      <c r="HY135" s="151"/>
      <c r="HZ135" s="151"/>
      <c r="IA135" s="151"/>
      <c r="IB135" s="151"/>
      <c r="IC135" s="151"/>
      <c r="ID135" s="151"/>
      <c r="IE135" s="151"/>
      <c r="IF135" s="151"/>
      <c r="IG135" s="151"/>
      <c r="IH135" s="151"/>
      <c r="II135" s="151"/>
      <c r="IJ135" s="151"/>
      <c r="IK135" s="151"/>
      <c r="IL135" s="151"/>
      <c r="IM135" s="151"/>
      <c r="IN135" s="151"/>
      <c r="IO135" s="151"/>
      <c r="IP135" s="151"/>
      <c r="IQ135" s="151"/>
      <c r="IR135" s="151"/>
      <c r="IS135" s="151"/>
      <c r="IT135" s="151"/>
      <c r="IU135" s="151"/>
      <c r="IV135" s="151"/>
    </row>
    <row r="136" spans="1:256" ht="11.25" customHeight="1">
      <c r="A136" s="151"/>
      <c r="B136" s="151"/>
      <c r="C136" s="151"/>
      <c r="D136" s="151"/>
      <c r="E136" s="151"/>
      <c r="F136" s="151"/>
      <c r="G136" s="151"/>
      <c r="H136" s="151"/>
      <c r="I136" s="151"/>
      <c r="J136" s="151"/>
      <c r="L136" s="151"/>
      <c r="M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0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1"/>
      <c r="BW136" s="151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1"/>
      <c r="DI136" s="151"/>
      <c r="DJ136" s="151"/>
      <c r="DK136" s="151"/>
      <c r="DL136" s="151"/>
      <c r="DM136" s="151"/>
      <c r="DN136" s="151"/>
      <c r="DO136" s="151"/>
      <c r="DP136" s="151"/>
      <c r="DQ136" s="151"/>
      <c r="DR136" s="151"/>
      <c r="DS136" s="151"/>
      <c r="DT136" s="151"/>
      <c r="DU136" s="151"/>
      <c r="DV136" s="151"/>
      <c r="DW136" s="151"/>
      <c r="DX136" s="151"/>
      <c r="DY136" s="151"/>
      <c r="DZ136" s="151"/>
      <c r="EA136" s="151"/>
      <c r="EB136" s="151"/>
      <c r="EC136" s="151"/>
      <c r="ED136" s="151"/>
      <c r="EE136" s="151"/>
      <c r="EF136" s="151"/>
      <c r="EG136" s="151"/>
      <c r="EH136" s="151"/>
      <c r="EI136" s="151"/>
      <c r="EJ136" s="151"/>
      <c r="EK136" s="151"/>
      <c r="EL136" s="151"/>
      <c r="EM136" s="151"/>
      <c r="EN136" s="151"/>
      <c r="EO136" s="151"/>
      <c r="EP136" s="151"/>
      <c r="EQ136" s="151"/>
      <c r="ER136" s="151"/>
      <c r="ES136" s="151"/>
      <c r="ET136" s="151"/>
      <c r="EU136" s="151"/>
      <c r="EV136" s="151"/>
      <c r="EW136" s="151"/>
      <c r="EX136" s="151"/>
      <c r="EY136" s="151"/>
      <c r="EZ136" s="151"/>
      <c r="FA136" s="151"/>
      <c r="FB136" s="151"/>
      <c r="FC136" s="151"/>
      <c r="FD136" s="151"/>
      <c r="FE136" s="151"/>
      <c r="FF136" s="151"/>
      <c r="FG136" s="151"/>
      <c r="FH136" s="151"/>
      <c r="FI136" s="151"/>
      <c r="FJ136" s="151"/>
      <c r="FK136" s="151"/>
      <c r="FL136" s="151"/>
      <c r="FM136" s="151"/>
      <c r="FN136" s="151"/>
      <c r="FO136" s="151"/>
      <c r="FP136" s="151"/>
      <c r="FQ136" s="151"/>
      <c r="FR136" s="151"/>
      <c r="FS136" s="151"/>
      <c r="FT136" s="151"/>
      <c r="FU136" s="151"/>
      <c r="FV136" s="151"/>
      <c r="FW136" s="151"/>
      <c r="FX136" s="151"/>
      <c r="FY136" s="151"/>
      <c r="FZ136" s="151"/>
      <c r="GA136" s="151"/>
      <c r="GB136" s="151"/>
      <c r="GC136" s="151"/>
      <c r="GD136" s="151"/>
      <c r="GE136" s="151"/>
      <c r="GF136" s="151"/>
      <c r="GG136" s="151"/>
      <c r="GH136" s="151"/>
      <c r="GI136" s="151"/>
      <c r="GJ136" s="151"/>
      <c r="GK136" s="151"/>
      <c r="GL136" s="151"/>
      <c r="GM136" s="151"/>
      <c r="GN136" s="151"/>
      <c r="GO136" s="151"/>
      <c r="GP136" s="151"/>
      <c r="GQ136" s="151"/>
      <c r="GR136" s="151"/>
      <c r="GS136" s="151"/>
      <c r="GT136" s="151"/>
      <c r="GU136" s="151"/>
      <c r="GV136" s="151"/>
      <c r="GW136" s="151"/>
      <c r="GX136" s="151"/>
      <c r="GY136" s="151"/>
      <c r="GZ136" s="151"/>
      <c r="HA136" s="151"/>
      <c r="HB136" s="151"/>
      <c r="HC136" s="151"/>
      <c r="HD136" s="151"/>
      <c r="HE136" s="151"/>
      <c r="HF136" s="151"/>
      <c r="HG136" s="151"/>
      <c r="HH136" s="151"/>
      <c r="HI136" s="151"/>
      <c r="HJ136" s="151"/>
      <c r="HK136" s="151"/>
      <c r="HL136" s="151"/>
      <c r="HM136" s="151"/>
      <c r="HN136" s="151"/>
      <c r="HO136" s="151"/>
      <c r="HP136" s="151"/>
      <c r="HQ136" s="151"/>
      <c r="HR136" s="151"/>
      <c r="HS136" s="151"/>
      <c r="HT136" s="151"/>
      <c r="HU136" s="151"/>
      <c r="HV136" s="151"/>
      <c r="HW136" s="151"/>
      <c r="HX136" s="151"/>
      <c r="HY136" s="151"/>
      <c r="HZ136" s="151"/>
      <c r="IA136" s="151"/>
      <c r="IB136" s="151"/>
      <c r="IC136" s="151"/>
      <c r="ID136" s="151"/>
      <c r="IE136" s="151"/>
      <c r="IF136" s="151"/>
      <c r="IG136" s="151"/>
      <c r="IH136" s="151"/>
      <c r="II136" s="151"/>
      <c r="IJ136" s="151"/>
      <c r="IK136" s="151"/>
      <c r="IL136" s="151"/>
      <c r="IM136" s="151"/>
      <c r="IN136" s="151"/>
      <c r="IO136" s="151"/>
      <c r="IP136" s="151"/>
      <c r="IQ136" s="151"/>
      <c r="IR136" s="151"/>
      <c r="IS136" s="151"/>
      <c r="IT136" s="151"/>
      <c r="IU136" s="151"/>
      <c r="IV136" s="151"/>
    </row>
    <row r="137" spans="1:256" ht="11.25" customHeight="1">
      <c r="A137" s="151"/>
      <c r="B137" s="151"/>
      <c r="C137" s="151"/>
      <c r="D137" s="151"/>
      <c r="E137" s="151"/>
      <c r="F137" s="151"/>
      <c r="G137" s="151"/>
      <c r="H137" s="151"/>
      <c r="I137" s="151"/>
      <c r="J137" s="151"/>
      <c r="L137" s="151"/>
      <c r="M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0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1"/>
      <c r="BW137" s="151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1"/>
      <c r="CL137" s="151"/>
      <c r="CM137" s="151"/>
      <c r="CN137" s="151"/>
      <c r="CO137" s="151"/>
      <c r="CP137" s="151"/>
      <c r="CQ137" s="151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1"/>
      <c r="DI137" s="151"/>
      <c r="DJ137" s="151"/>
      <c r="DK137" s="151"/>
      <c r="DL137" s="151"/>
      <c r="DM137" s="151"/>
      <c r="DN137" s="151"/>
      <c r="DO137" s="151"/>
      <c r="DP137" s="151"/>
      <c r="DQ137" s="151"/>
      <c r="DR137" s="151"/>
      <c r="DS137" s="151"/>
      <c r="DT137" s="151"/>
      <c r="DU137" s="151"/>
      <c r="DV137" s="151"/>
      <c r="DW137" s="151"/>
      <c r="DX137" s="151"/>
      <c r="DY137" s="151"/>
      <c r="DZ137" s="151"/>
      <c r="EA137" s="151"/>
      <c r="EB137" s="151"/>
      <c r="EC137" s="151"/>
      <c r="ED137" s="151"/>
      <c r="EE137" s="151"/>
      <c r="EF137" s="151"/>
      <c r="EG137" s="151"/>
      <c r="EH137" s="151"/>
      <c r="EI137" s="151"/>
      <c r="EJ137" s="151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51"/>
      <c r="FO137" s="151"/>
      <c r="FP137" s="151"/>
      <c r="FQ137" s="151"/>
      <c r="FR137" s="151"/>
      <c r="FS137" s="151"/>
      <c r="FT137" s="151"/>
      <c r="FU137" s="151"/>
      <c r="FV137" s="151"/>
      <c r="FW137" s="151"/>
      <c r="FX137" s="151"/>
      <c r="FY137" s="151"/>
      <c r="FZ137" s="151"/>
      <c r="GA137" s="151"/>
      <c r="GB137" s="151"/>
      <c r="GC137" s="151"/>
      <c r="GD137" s="151"/>
      <c r="GE137" s="151"/>
      <c r="GF137" s="151"/>
      <c r="GG137" s="151"/>
      <c r="GH137" s="151"/>
      <c r="GI137" s="151"/>
      <c r="GJ137" s="151"/>
      <c r="GK137" s="151"/>
      <c r="GL137" s="151"/>
      <c r="GM137" s="151"/>
      <c r="GN137" s="151"/>
      <c r="GO137" s="151"/>
      <c r="GP137" s="151"/>
      <c r="GQ137" s="151"/>
      <c r="GR137" s="151"/>
      <c r="GS137" s="151"/>
      <c r="GT137" s="151"/>
      <c r="GU137" s="151"/>
      <c r="GV137" s="151"/>
      <c r="GW137" s="151"/>
      <c r="GX137" s="151"/>
      <c r="GY137" s="151"/>
      <c r="GZ137" s="151"/>
      <c r="HA137" s="151"/>
      <c r="HB137" s="151"/>
      <c r="HC137" s="151"/>
      <c r="HD137" s="151"/>
      <c r="HE137" s="151"/>
      <c r="HF137" s="151"/>
      <c r="HG137" s="151"/>
      <c r="HH137" s="151"/>
      <c r="HI137" s="151"/>
      <c r="HJ137" s="151"/>
      <c r="HK137" s="151"/>
      <c r="HL137" s="151"/>
      <c r="HM137" s="151"/>
      <c r="HN137" s="151"/>
      <c r="HO137" s="151"/>
      <c r="HP137" s="151"/>
      <c r="HQ137" s="151"/>
      <c r="HR137" s="151"/>
      <c r="HS137" s="151"/>
      <c r="HT137" s="151"/>
      <c r="HU137" s="151"/>
      <c r="HV137" s="151"/>
      <c r="HW137" s="151"/>
      <c r="HX137" s="151"/>
      <c r="HY137" s="151"/>
      <c r="HZ137" s="151"/>
      <c r="IA137" s="151"/>
      <c r="IB137" s="151"/>
      <c r="IC137" s="151"/>
      <c r="ID137" s="151"/>
      <c r="IE137" s="151"/>
      <c r="IF137" s="151"/>
      <c r="IG137" s="151"/>
      <c r="IH137" s="151"/>
      <c r="II137" s="151"/>
      <c r="IJ137" s="151"/>
      <c r="IK137" s="151"/>
      <c r="IL137" s="151"/>
      <c r="IM137" s="151"/>
      <c r="IN137" s="151"/>
      <c r="IO137" s="151"/>
      <c r="IP137" s="151"/>
      <c r="IQ137" s="151"/>
      <c r="IR137" s="151"/>
      <c r="IS137" s="151"/>
      <c r="IT137" s="151"/>
      <c r="IU137" s="151"/>
      <c r="IV137" s="151"/>
    </row>
    <row r="138" spans="1:256" ht="11.25" customHeight="1">
      <c r="A138" s="151"/>
      <c r="B138" s="151"/>
      <c r="C138" s="151"/>
      <c r="D138" s="151"/>
      <c r="E138" s="151"/>
      <c r="F138" s="151"/>
      <c r="G138" s="151"/>
      <c r="H138" s="151"/>
      <c r="I138" s="151"/>
      <c r="J138" s="151"/>
      <c r="L138" s="151"/>
      <c r="M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0"/>
      <c r="Z138" s="151"/>
      <c r="AA138" s="151"/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  <c r="HL138" s="151"/>
      <c r="HM138" s="151"/>
      <c r="HN138" s="151"/>
      <c r="HO138" s="151"/>
      <c r="HP138" s="151"/>
      <c r="HQ138" s="151"/>
      <c r="HR138" s="151"/>
      <c r="HS138" s="151"/>
      <c r="HT138" s="151"/>
      <c r="HU138" s="151"/>
      <c r="HV138" s="151"/>
      <c r="HW138" s="151"/>
      <c r="HX138" s="151"/>
      <c r="HY138" s="151"/>
      <c r="HZ138" s="151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  <c r="IT138" s="151"/>
      <c r="IU138" s="151"/>
      <c r="IV138" s="151"/>
    </row>
    <row r="139" spans="1:256" ht="11.25" customHeight="1">
      <c r="A139" s="151"/>
      <c r="B139" s="151"/>
      <c r="C139" s="151"/>
      <c r="D139" s="151"/>
      <c r="E139" s="151"/>
      <c r="F139" s="151"/>
      <c r="G139" s="151"/>
      <c r="H139" s="151"/>
      <c r="I139" s="151"/>
      <c r="J139" s="151"/>
      <c r="L139" s="151"/>
      <c r="M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0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1"/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  <c r="GD139" s="151"/>
      <c r="GE139" s="151"/>
      <c r="GF139" s="151"/>
      <c r="GG139" s="151"/>
      <c r="GH139" s="151"/>
      <c r="GI139" s="151"/>
      <c r="GJ139" s="151"/>
      <c r="GK139" s="151"/>
      <c r="GL139" s="151"/>
      <c r="GM139" s="151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151"/>
      <c r="HJ139" s="151"/>
      <c r="HK139" s="151"/>
      <c r="HL139" s="151"/>
      <c r="HM139" s="151"/>
      <c r="HN139" s="151"/>
      <c r="HO139" s="151"/>
      <c r="HP139" s="151"/>
      <c r="HQ139" s="151"/>
      <c r="HR139" s="151"/>
      <c r="HS139" s="151"/>
      <c r="HT139" s="151"/>
      <c r="HU139" s="151"/>
      <c r="HV139" s="151"/>
      <c r="HW139" s="151"/>
      <c r="HX139" s="151"/>
      <c r="HY139" s="151"/>
      <c r="HZ139" s="151"/>
      <c r="IA139" s="151"/>
      <c r="IB139" s="151"/>
      <c r="IC139" s="151"/>
      <c r="ID139" s="151"/>
      <c r="IE139" s="151"/>
      <c r="IF139" s="151"/>
      <c r="IG139" s="151"/>
      <c r="IH139" s="151"/>
      <c r="II139" s="151"/>
      <c r="IJ139" s="151"/>
      <c r="IK139" s="151"/>
      <c r="IL139" s="151"/>
      <c r="IM139" s="151"/>
      <c r="IN139" s="151"/>
      <c r="IO139" s="151"/>
      <c r="IP139" s="151"/>
      <c r="IQ139" s="151"/>
      <c r="IR139" s="151"/>
      <c r="IS139" s="151"/>
      <c r="IT139" s="151"/>
      <c r="IU139" s="151"/>
      <c r="IV139" s="151"/>
    </row>
    <row r="140" spans="1:256" ht="11.25" customHeight="1">
      <c r="A140" s="151"/>
      <c r="B140" s="151"/>
      <c r="C140" s="151"/>
      <c r="D140" s="151"/>
      <c r="E140" s="151"/>
      <c r="F140" s="151"/>
      <c r="G140" s="151"/>
      <c r="H140" s="151"/>
      <c r="I140" s="151"/>
      <c r="J140" s="151"/>
      <c r="L140" s="151"/>
      <c r="M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0"/>
      <c r="Z140" s="151"/>
      <c r="AA140" s="151"/>
      <c r="AB140" s="151"/>
      <c r="AC140" s="151"/>
      <c r="AD140" s="151"/>
      <c r="AE140" s="151"/>
      <c r="AF140" s="151"/>
      <c r="AG140" s="151"/>
      <c r="AH140" s="151"/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1"/>
      <c r="BL140" s="151"/>
      <c r="BM140" s="151"/>
      <c r="BN140" s="151"/>
      <c r="BO140" s="151"/>
      <c r="BP140" s="151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1"/>
      <c r="DI140" s="151"/>
      <c r="DJ140" s="151"/>
      <c r="DK140" s="151"/>
      <c r="DL140" s="151"/>
      <c r="DM140" s="151"/>
      <c r="DN140" s="151"/>
      <c r="DO140" s="151"/>
      <c r="DP140" s="151"/>
      <c r="DQ140" s="151"/>
      <c r="DR140" s="151"/>
      <c r="DS140" s="151"/>
      <c r="DT140" s="151"/>
      <c r="DU140" s="151"/>
      <c r="DV140" s="151"/>
      <c r="DW140" s="151"/>
      <c r="DX140" s="151"/>
      <c r="DY140" s="151"/>
      <c r="DZ140" s="151"/>
      <c r="EA140" s="151"/>
      <c r="EB140" s="151"/>
      <c r="EC140" s="151"/>
      <c r="ED140" s="151"/>
      <c r="EE140" s="151"/>
      <c r="EF140" s="151"/>
      <c r="EG140" s="151"/>
      <c r="EH140" s="151"/>
      <c r="EI140" s="151"/>
      <c r="EJ140" s="151"/>
      <c r="EK140" s="151"/>
      <c r="EL140" s="151"/>
      <c r="EM140" s="151"/>
      <c r="EN140" s="151"/>
      <c r="EO140" s="151"/>
      <c r="EP140" s="151"/>
      <c r="EQ140" s="151"/>
      <c r="ER140" s="151"/>
      <c r="ES140" s="151"/>
      <c r="ET140" s="151"/>
      <c r="EU140" s="151"/>
      <c r="EV140" s="151"/>
      <c r="EW140" s="151"/>
      <c r="EX140" s="151"/>
      <c r="EY140" s="151"/>
      <c r="EZ140" s="151"/>
      <c r="FA140" s="151"/>
      <c r="FB140" s="151"/>
      <c r="FC140" s="151"/>
      <c r="FD140" s="151"/>
      <c r="FE140" s="151"/>
      <c r="FF140" s="151"/>
      <c r="FG140" s="151"/>
      <c r="FH140" s="151"/>
      <c r="FI140" s="151"/>
      <c r="FJ140" s="151"/>
      <c r="FK140" s="151"/>
      <c r="FL140" s="151"/>
      <c r="FM140" s="151"/>
      <c r="FN140" s="151"/>
      <c r="FO140" s="151"/>
      <c r="FP140" s="151"/>
      <c r="FQ140" s="151"/>
      <c r="FR140" s="151"/>
      <c r="FS140" s="151"/>
      <c r="FT140" s="151"/>
      <c r="FU140" s="151"/>
      <c r="FV140" s="151"/>
      <c r="FW140" s="151"/>
      <c r="FX140" s="151"/>
      <c r="FY140" s="151"/>
      <c r="FZ140" s="151"/>
      <c r="GA140" s="151"/>
      <c r="GB140" s="151"/>
      <c r="GC140" s="151"/>
      <c r="GD140" s="151"/>
      <c r="GE140" s="151"/>
      <c r="GF140" s="151"/>
      <c r="GG140" s="151"/>
      <c r="GH140" s="151"/>
      <c r="GI140" s="151"/>
      <c r="GJ140" s="151"/>
      <c r="GK140" s="151"/>
      <c r="GL140" s="151"/>
      <c r="GM140" s="151"/>
      <c r="GN140" s="151"/>
      <c r="GO140" s="151"/>
      <c r="GP140" s="151"/>
      <c r="GQ140" s="151"/>
      <c r="GR140" s="151"/>
      <c r="GS140" s="151"/>
      <c r="GT140" s="151"/>
      <c r="GU140" s="151"/>
      <c r="GV140" s="151"/>
      <c r="GW140" s="151"/>
      <c r="GX140" s="151"/>
      <c r="GY140" s="151"/>
      <c r="GZ140" s="151"/>
      <c r="HA140" s="151"/>
      <c r="HB140" s="151"/>
      <c r="HC140" s="151"/>
      <c r="HD140" s="151"/>
      <c r="HE140" s="151"/>
      <c r="HF140" s="151"/>
      <c r="HG140" s="151"/>
      <c r="HH140" s="151"/>
      <c r="HI140" s="151"/>
      <c r="HJ140" s="151"/>
      <c r="HK140" s="151"/>
      <c r="HL140" s="151"/>
      <c r="HM140" s="151"/>
      <c r="HN140" s="151"/>
      <c r="HO140" s="151"/>
      <c r="HP140" s="151"/>
      <c r="HQ140" s="151"/>
      <c r="HR140" s="151"/>
      <c r="HS140" s="151"/>
      <c r="HT140" s="151"/>
      <c r="HU140" s="151"/>
      <c r="HV140" s="151"/>
      <c r="HW140" s="151"/>
      <c r="HX140" s="151"/>
      <c r="HY140" s="151"/>
      <c r="HZ140" s="151"/>
      <c r="IA140" s="151"/>
      <c r="IB140" s="151"/>
      <c r="IC140" s="151"/>
      <c r="ID140" s="151"/>
      <c r="IE140" s="151"/>
      <c r="IF140" s="151"/>
      <c r="IG140" s="151"/>
      <c r="IH140" s="151"/>
      <c r="II140" s="151"/>
      <c r="IJ140" s="151"/>
      <c r="IK140" s="151"/>
      <c r="IL140" s="151"/>
      <c r="IM140" s="151"/>
      <c r="IN140" s="151"/>
      <c r="IO140" s="151"/>
      <c r="IP140" s="151"/>
      <c r="IQ140" s="151"/>
      <c r="IR140" s="151"/>
      <c r="IS140" s="151"/>
      <c r="IT140" s="151"/>
      <c r="IU140" s="151"/>
      <c r="IV140" s="151"/>
    </row>
    <row r="141" spans="1:256" ht="11.25" customHeight="1">
      <c r="A141" s="151"/>
      <c r="B141" s="151"/>
      <c r="C141" s="151"/>
      <c r="D141" s="151"/>
      <c r="E141" s="151"/>
      <c r="F141" s="151"/>
      <c r="G141" s="151"/>
      <c r="H141" s="151"/>
      <c r="I141" s="151"/>
      <c r="J141" s="151"/>
      <c r="L141" s="151"/>
      <c r="M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0"/>
      <c r="Z141" s="151"/>
      <c r="AA141" s="151"/>
      <c r="AB141" s="151"/>
      <c r="AC141" s="151"/>
      <c r="AD141" s="151"/>
      <c r="AE141" s="151"/>
      <c r="AF141" s="151"/>
      <c r="AG141" s="151"/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  <c r="BP141" s="151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1"/>
      <c r="CI141" s="151"/>
      <c r="CJ141" s="151"/>
      <c r="CK141" s="151"/>
      <c r="CL141" s="151"/>
      <c r="CM141" s="151"/>
      <c r="CN141" s="151"/>
      <c r="CO141" s="151"/>
      <c r="CP141" s="151"/>
      <c r="CQ141" s="151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1"/>
      <c r="DI141" s="151"/>
      <c r="DJ141" s="151"/>
      <c r="DK141" s="151"/>
      <c r="DL141" s="151"/>
      <c r="DM141" s="151"/>
      <c r="DN141" s="151"/>
      <c r="DO141" s="151"/>
      <c r="DP141" s="151"/>
      <c r="DQ141" s="151"/>
      <c r="DR141" s="151"/>
      <c r="DS141" s="151"/>
      <c r="DT141" s="151"/>
      <c r="DU141" s="151"/>
      <c r="DV141" s="151"/>
      <c r="DW141" s="151"/>
      <c r="DX141" s="151"/>
      <c r="DY141" s="151"/>
      <c r="DZ141" s="151"/>
      <c r="EA141" s="151"/>
      <c r="EB141" s="151"/>
      <c r="EC141" s="151"/>
      <c r="ED141" s="151"/>
      <c r="EE141" s="151"/>
      <c r="EF141" s="151"/>
      <c r="EG141" s="151"/>
      <c r="EH141" s="151"/>
      <c r="EI141" s="151"/>
      <c r="EJ141" s="151"/>
      <c r="EK141" s="151"/>
      <c r="EL141" s="151"/>
      <c r="EM141" s="151"/>
      <c r="EN141" s="151"/>
      <c r="EO141" s="151"/>
      <c r="EP141" s="151"/>
      <c r="EQ141" s="151"/>
      <c r="ER141" s="151"/>
      <c r="ES141" s="151"/>
      <c r="ET141" s="151"/>
      <c r="EU141" s="151"/>
      <c r="EV141" s="151"/>
      <c r="EW141" s="151"/>
      <c r="EX141" s="151"/>
      <c r="EY141" s="151"/>
      <c r="EZ141" s="151"/>
      <c r="FA141" s="151"/>
      <c r="FB141" s="151"/>
      <c r="FC141" s="151"/>
      <c r="FD141" s="151"/>
      <c r="FE141" s="151"/>
      <c r="FF141" s="151"/>
      <c r="FG141" s="151"/>
      <c r="FH141" s="151"/>
      <c r="FI141" s="151"/>
      <c r="FJ141" s="151"/>
      <c r="FK141" s="151"/>
      <c r="FL141" s="151"/>
      <c r="FM141" s="151"/>
      <c r="FN141" s="151"/>
      <c r="FO141" s="151"/>
      <c r="FP141" s="151"/>
      <c r="FQ141" s="151"/>
      <c r="FR141" s="151"/>
      <c r="FS141" s="151"/>
      <c r="FT141" s="151"/>
      <c r="FU141" s="151"/>
      <c r="FV141" s="151"/>
      <c r="FW141" s="151"/>
      <c r="FX141" s="151"/>
      <c r="FY141" s="151"/>
      <c r="FZ141" s="151"/>
      <c r="GA141" s="151"/>
      <c r="GB141" s="151"/>
      <c r="GC141" s="151"/>
      <c r="GD141" s="151"/>
      <c r="GE141" s="151"/>
      <c r="GF141" s="151"/>
      <c r="GG141" s="151"/>
      <c r="GH141" s="151"/>
      <c r="GI141" s="151"/>
      <c r="GJ141" s="151"/>
      <c r="GK141" s="151"/>
      <c r="GL141" s="151"/>
      <c r="GM141" s="151"/>
      <c r="GN141" s="151"/>
      <c r="GO141" s="151"/>
      <c r="GP141" s="151"/>
      <c r="GQ141" s="151"/>
      <c r="GR141" s="151"/>
      <c r="GS141" s="151"/>
      <c r="GT141" s="151"/>
      <c r="GU141" s="151"/>
      <c r="GV141" s="151"/>
      <c r="GW141" s="151"/>
      <c r="GX141" s="151"/>
      <c r="GY141" s="151"/>
      <c r="GZ141" s="151"/>
      <c r="HA141" s="151"/>
      <c r="HB141" s="151"/>
      <c r="HC141" s="151"/>
      <c r="HD141" s="151"/>
      <c r="HE141" s="151"/>
      <c r="HF141" s="151"/>
      <c r="HG141" s="151"/>
      <c r="HH141" s="151"/>
      <c r="HI141" s="151"/>
      <c r="HJ141" s="151"/>
      <c r="HK141" s="151"/>
      <c r="HL141" s="151"/>
      <c r="HM141" s="151"/>
      <c r="HN141" s="151"/>
      <c r="HO141" s="151"/>
      <c r="HP141" s="151"/>
      <c r="HQ141" s="151"/>
      <c r="HR141" s="151"/>
      <c r="HS141" s="151"/>
      <c r="HT141" s="151"/>
      <c r="HU141" s="151"/>
      <c r="HV141" s="151"/>
      <c r="HW141" s="151"/>
      <c r="HX141" s="151"/>
      <c r="HY141" s="151"/>
      <c r="HZ141" s="151"/>
      <c r="IA141" s="151"/>
      <c r="IB141" s="151"/>
      <c r="IC141" s="151"/>
      <c r="ID141" s="151"/>
      <c r="IE141" s="151"/>
      <c r="IF141" s="151"/>
      <c r="IG141" s="151"/>
      <c r="IH141" s="151"/>
      <c r="II141" s="151"/>
      <c r="IJ141" s="151"/>
      <c r="IK141" s="151"/>
      <c r="IL141" s="151"/>
      <c r="IM141" s="151"/>
      <c r="IN141" s="151"/>
      <c r="IO141" s="151"/>
      <c r="IP141" s="151"/>
      <c r="IQ141" s="151"/>
      <c r="IR141" s="151"/>
      <c r="IS141" s="151"/>
      <c r="IT141" s="151"/>
      <c r="IU141" s="151"/>
      <c r="IV141" s="151"/>
    </row>
    <row r="142" spans="1:256" ht="11.25" customHeight="1">
      <c r="A142" s="151"/>
      <c r="B142" s="151"/>
      <c r="C142" s="151"/>
      <c r="D142" s="151"/>
      <c r="E142" s="151"/>
      <c r="F142" s="151"/>
      <c r="G142" s="151"/>
      <c r="H142" s="151"/>
      <c r="I142" s="151"/>
      <c r="J142" s="151"/>
      <c r="L142" s="151"/>
      <c r="M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0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1"/>
      <c r="CI142" s="151"/>
      <c r="CJ142" s="151"/>
      <c r="CK142" s="151"/>
      <c r="CL142" s="151"/>
      <c r="CM142" s="151"/>
      <c r="CN142" s="151"/>
      <c r="CO142" s="151"/>
      <c r="CP142" s="151"/>
      <c r="CQ142" s="151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1"/>
      <c r="DI142" s="151"/>
      <c r="DJ142" s="151"/>
      <c r="DK142" s="151"/>
      <c r="DL142" s="151"/>
      <c r="DM142" s="151"/>
      <c r="DN142" s="151"/>
      <c r="DO142" s="151"/>
      <c r="DP142" s="151"/>
      <c r="DQ142" s="151"/>
      <c r="DR142" s="151"/>
      <c r="DS142" s="151"/>
      <c r="DT142" s="151"/>
      <c r="DU142" s="151"/>
      <c r="DV142" s="151"/>
      <c r="DW142" s="151"/>
      <c r="DX142" s="151"/>
      <c r="DY142" s="151"/>
      <c r="DZ142" s="151"/>
      <c r="EA142" s="151"/>
      <c r="EB142" s="151"/>
      <c r="EC142" s="151"/>
      <c r="ED142" s="151"/>
      <c r="EE142" s="151"/>
      <c r="EF142" s="151"/>
      <c r="EG142" s="151"/>
      <c r="EH142" s="151"/>
      <c r="EI142" s="151"/>
      <c r="EJ142" s="151"/>
      <c r="EK142" s="151"/>
      <c r="EL142" s="151"/>
      <c r="EM142" s="151"/>
      <c r="EN142" s="151"/>
      <c r="EO142" s="151"/>
      <c r="EP142" s="151"/>
      <c r="EQ142" s="151"/>
      <c r="ER142" s="151"/>
      <c r="ES142" s="151"/>
      <c r="ET142" s="151"/>
      <c r="EU142" s="151"/>
      <c r="EV142" s="151"/>
      <c r="EW142" s="151"/>
      <c r="EX142" s="151"/>
      <c r="EY142" s="151"/>
      <c r="EZ142" s="151"/>
      <c r="FA142" s="151"/>
      <c r="FB142" s="151"/>
      <c r="FC142" s="151"/>
      <c r="FD142" s="151"/>
      <c r="FE142" s="151"/>
      <c r="FF142" s="151"/>
      <c r="FG142" s="151"/>
      <c r="FH142" s="151"/>
      <c r="FI142" s="151"/>
      <c r="FJ142" s="151"/>
      <c r="FK142" s="151"/>
      <c r="FL142" s="151"/>
      <c r="FM142" s="151"/>
      <c r="FN142" s="151"/>
      <c r="FO142" s="151"/>
      <c r="FP142" s="151"/>
      <c r="FQ142" s="151"/>
      <c r="FR142" s="151"/>
      <c r="FS142" s="151"/>
      <c r="FT142" s="151"/>
      <c r="FU142" s="151"/>
      <c r="FV142" s="151"/>
      <c r="FW142" s="151"/>
      <c r="FX142" s="151"/>
      <c r="FY142" s="151"/>
      <c r="FZ142" s="151"/>
      <c r="GA142" s="151"/>
      <c r="GB142" s="151"/>
      <c r="GC142" s="151"/>
      <c r="GD142" s="151"/>
      <c r="GE142" s="151"/>
      <c r="GF142" s="151"/>
      <c r="GG142" s="151"/>
      <c r="GH142" s="151"/>
      <c r="GI142" s="151"/>
      <c r="GJ142" s="151"/>
      <c r="GK142" s="151"/>
      <c r="GL142" s="151"/>
      <c r="GM142" s="151"/>
      <c r="GN142" s="151"/>
      <c r="GO142" s="151"/>
      <c r="GP142" s="151"/>
      <c r="GQ142" s="151"/>
      <c r="GR142" s="151"/>
      <c r="GS142" s="151"/>
      <c r="GT142" s="151"/>
      <c r="GU142" s="151"/>
      <c r="GV142" s="151"/>
      <c r="GW142" s="151"/>
      <c r="GX142" s="151"/>
      <c r="GY142" s="151"/>
      <c r="GZ142" s="151"/>
      <c r="HA142" s="151"/>
      <c r="HB142" s="151"/>
      <c r="HC142" s="151"/>
      <c r="HD142" s="151"/>
      <c r="HE142" s="151"/>
      <c r="HF142" s="151"/>
      <c r="HG142" s="151"/>
      <c r="HH142" s="151"/>
      <c r="HI142" s="151"/>
      <c r="HJ142" s="151"/>
      <c r="HK142" s="151"/>
      <c r="HL142" s="151"/>
      <c r="HM142" s="151"/>
      <c r="HN142" s="151"/>
      <c r="HO142" s="151"/>
      <c r="HP142" s="151"/>
      <c r="HQ142" s="151"/>
      <c r="HR142" s="151"/>
      <c r="HS142" s="151"/>
      <c r="HT142" s="151"/>
      <c r="HU142" s="151"/>
      <c r="HV142" s="151"/>
      <c r="HW142" s="151"/>
      <c r="HX142" s="151"/>
      <c r="HY142" s="151"/>
      <c r="HZ142" s="151"/>
      <c r="IA142" s="151"/>
      <c r="IB142" s="151"/>
      <c r="IC142" s="151"/>
      <c r="ID142" s="151"/>
      <c r="IE142" s="151"/>
      <c r="IF142" s="151"/>
      <c r="IG142" s="151"/>
      <c r="IH142" s="151"/>
      <c r="II142" s="151"/>
      <c r="IJ142" s="151"/>
      <c r="IK142" s="151"/>
      <c r="IL142" s="151"/>
      <c r="IM142" s="151"/>
      <c r="IN142" s="151"/>
      <c r="IO142" s="151"/>
      <c r="IP142" s="151"/>
      <c r="IQ142" s="151"/>
      <c r="IR142" s="151"/>
      <c r="IS142" s="151"/>
      <c r="IT142" s="151"/>
      <c r="IU142" s="151"/>
      <c r="IV142" s="151"/>
    </row>
    <row r="143" spans="1:256" ht="11.25" customHeight="1">
      <c r="A143" s="151"/>
      <c r="B143" s="151"/>
      <c r="C143" s="151"/>
      <c r="D143" s="151"/>
      <c r="E143" s="151"/>
      <c r="F143" s="151"/>
      <c r="G143" s="151"/>
      <c r="H143" s="151"/>
      <c r="I143" s="151"/>
      <c r="J143" s="151"/>
      <c r="L143" s="151"/>
      <c r="M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0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151"/>
      <c r="BK143" s="151"/>
      <c r="BL143" s="151"/>
      <c r="BM143" s="151"/>
      <c r="BN143" s="151"/>
      <c r="BO143" s="151"/>
      <c r="BP143" s="151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1"/>
      <c r="CI143" s="151"/>
      <c r="CJ143" s="151"/>
      <c r="CK143" s="151"/>
      <c r="CL143" s="151"/>
      <c r="CM143" s="151"/>
      <c r="CN143" s="151"/>
      <c r="CO143" s="151"/>
      <c r="CP143" s="151"/>
      <c r="CQ143" s="151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1"/>
      <c r="DI143" s="151"/>
      <c r="DJ143" s="151"/>
      <c r="DK143" s="151"/>
      <c r="DL143" s="151"/>
      <c r="DM143" s="151"/>
      <c r="DN143" s="151"/>
      <c r="DO143" s="151"/>
      <c r="DP143" s="151"/>
      <c r="DQ143" s="151"/>
      <c r="DR143" s="151"/>
      <c r="DS143" s="151"/>
      <c r="DT143" s="151"/>
      <c r="DU143" s="151"/>
      <c r="DV143" s="151"/>
      <c r="DW143" s="151"/>
      <c r="DX143" s="151"/>
      <c r="DY143" s="151"/>
      <c r="DZ143" s="151"/>
      <c r="EA143" s="151"/>
      <c r="EB143" s="151"/>
      <c r="EC143" s="151"/>
      <c r="ED143" s="151"/>
      <c r="EE143" s="151"/>
      <c r="EF143" s="151"/>
      <c r="EG143" s="151"/>
      <c r="EH143" s="151"/>
      <c r="EI143" s="151"/>
      <c r="EJ143" s="151"/>
      <c r="EK143" s="151"/>
      <c r="EL143" s="151"/>
      <c r="EM143" s="151"/>
      <c r="EN143" s="151"/>
      <c r="EO143" s="151"/>
      <c r="EP143" s="151"/>
      <c r="EQ143" s="151"/>
      <c r="ER143" s="151"/>
      <c r="ES143" s="151"/>
      <c r="ET143" s="151"/>
      <c r="EU143" s="151"/>
      <c r="EV143" s="151"/>
      <c r="EW143" s="151"/>
      <c r="EX143" s="151"/>
      <c r="EY143" s="151"/>
      <c r="EZ143" s="151"/>
      <c r="FA143" s="151"/>
      <c r="FB143" s="151"/>
      <c r="FC143" s="151"/>
      <c r="FD143" s="151"/>
      <c r="FE143" s="151"/>
      <c r="FF143" s="151"/>
      <c r="FG143" s="151"/>
      <c r="FH143" s="151"/>
      <c r="FI143" s="151"/>
      <c r="FJ143" s="151"/>
      <c r="FK143" s="151"/>
      <c r="FL143" s="151"/>
      <c r="FM143" s="151"/>
      <c r="FN143" s="151"/>
      <c r="FO143" s="151"/>
      <c r="FP143" s="151"/>
      <c r="FQ143" s="151"/>
      <c r="FR143" s="151"/>
      <c r="FS143" s="151"/>
      <c r="FT143" s="151"/>
      <c r="FU143" s="151"/>
      <c r="FV143" s="151"/>
      <c r="FW143" s="151"/>
      <c r="FX143" s="151"/>
      <c r="FY143" s="151"/>
      <c r="FZ143" s="151"/>
      <c r="GA143" s="151"/>
      <c r="GB143" s="151"/>
      <c r="GC143" s="151"/>
      <c r="GD143" s="151"/>
      <c r="GE143" s="151"/>
      <c r="GF143" s="151"/>
      <c r="GG143" s="151"/>
      <c r="GH143" s="151"/>
      <c r="GI143" s="151"/>
      <c r="GJ143" s="151"/>
      <c r="GK143" s="151"/>
      <c r="GL143" s="151"/>
      <c r="GM143" s="151"/>
      <c r="GN143" s="151"/>
      <c r="GO143" s="151"/>
      <c r="GP143" s="151"/>
      <c r="GQ143" s="151"/>
      <c r="GR143" s="151"/>
      <c r="GS143" s="151"/>
      <c r="GT143" s="151"/>
      <c r="GU143" s="151"/>
      <c r="GV143" s="151"/>
      <c r="GW143" s="151"/>
      <c r="GX143" s="151"/>
      <c r="GY143" s="151"/>
      <c r="GZ143" s="151"/>
      <c r="HA143" s="151"/>
      <c r="HB143" s="151"/>
      <c r="HC143" s="151"/>
      <c r="HD143" s="151"/>
      <c r="HE143" s="151"/>
      <c r="HF143" s="151"/>
      <c r="HG143" s="151"/>
      <c r="HH143" s="151"/>
      <c r="HI143" s="151"/>
      <c r="HJ143" s="151"/>
      <c r="HK143" s="151"/>
      <c r="HL143" s="151"/>
      <c r="HM143" s="151"/>
      <c r="HN143" s="151"/>
      <c r="HO143" s="151"/>
      <c r="HP143" s="151"/>
      <c r="HQ143" s="151"/>
      <c r="HR143" s="151"/>
      <c r="HS143" s="151"/>
      <c r="HT143" s="151"/>
      <c r="HU143" s="151"/>
      <c r="HV143" s="151"/>
      <c r="HW143" s="151"/>
      <c r="HX143" s="151"/>
      <c r="HY143" s="151"/>
      <c r="HZ143" s="151"/>
      <c r="IA143" s="151"/>
      <c r="IB143" s="151"/>
      <c r="IC143" s="151"/>
      <c r="ID143" s="151"/>
      <c r="IE143" s="151"/>
      <c r="IF143" s="151"/>
      <c r="IG143" s="151"/>
      <c r="IH143" s="151"/>
      <c r="II143" s="151"/>
      <c r="IJ143" s="151"/>
      <c r="IK143" s="151"/>
      <c r="IL143" s="151"/>
      <c r="IM143" s="151"/>
      <c r="IN143" s="151"/>
      <c r="IO143" s="151"/>
      <c r="IP143" s="151"/>
      <c r="IQ143" s="151"/>
      <c r="IR143" s="151"/>
      <c r="IS143" s="151"/>
      <c r="IT143" s="151"/>
      <c r="IU143" s="151"/>
      <c r="IV143" s="151"/>
    </row>
    <row r="144" spans="1:256" ht="11.25" customHeight="1">
      <c r="A144" s="151"/>
      <c r="B144" s="151"/>
      <c r="C144" s="151"/>
      <c r="D144" s="151"/>
      <c r="E144" s="151"/>
      <c r="F144" s="151"/>
      <c r="G144" s="151"/>
      <c r="H144" s="151"/>
      <c r="I144" s="151"/>
      <c r="J144" s="151"/>
      <c r="L144" s="151"/>
      <c r="M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0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1"/>
      <c r="FU144" s="151"/>
      <c r="FV144" s="151"/>
      <c r="FW144" s="151"/>
      <c r="FX144" s="151"/>
      <c r="FY144" s="151"/>
      <c r="FZ144" s="151"/>
      <c r="GA144" s="151"/>
      <c r="GB144" s="151"/>
      <c r="GC144" s="151"/>
      <c r="GD144" s="151"/>
      <c r="GE144" s="151"/>
      <c r="GF144" s="151"/>
      <c r="GG144" s="151"/>
      <c r="GH144" s="151"/>
      <c r="GI144" s="151"/>
      <c r="GJ144" s="151"/>
      <c r="GK144" s="151"/>
      <c r="GL144" s="151"/>
      <c r="GM144" s="151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151"/>
      <c r="HJ144" s="151"/>
      <c r="HK144" s="151"/>
      <c r="HL144" s="151"/>
      <c r="HM144" s="151"/>
      <c r="HN144" s="151"/>
      <c r="HO144" s="151"/>
      <c r="HP144" s="151"/>
      <c r="HQ144" s="151"/>
      <c r="HR144" s="151"/>
      <c r="HS144" s="151"/>
      <c r="HT144" s="151"/>
      <c r="HU144" s="151"/>
      <c r="HV144" s="151"/>
      <c r="HW144" s="151"/>
      <c r="HX144" s="151"/>
      <c r="HY144" s="151"/>
      <c r="HZ144" s="151"/>
      <c r="IA144" s="151"/>
      <c r="IB144" s="151"/>
      <c r="IC144" s="151"/>
      <c r="ID144" s="151"/>
      <c r="IE144" s="151"/>
      <c r="IF144" s="151"/>
      <c r="IG144" s="151"/>
      <c r="IH144" s="151"/>
      <c r="II144" s="151"/>
      <c r="IJ144" s="151"/>
      <c r="IK144" s="151"/>
      <c r="IL144" s="151"/>
      <c r="IM144" s="151"/>
      <c r="IN144" s="151"/>
      <c r="IO144" s="151"/>
      <c r="IP144" s="151"/>
      <c r="IQ144" s="151"/>
      <c r="IR144" s="151"/>
      <c r="IS144" s="151"/>
      <c r="IT144" s="151"/>
      <c r="IU144" s="151"/>
      <c r="IV144" s="151"/>
    </row>
    <row r="145" spans="1:256" ht="11.25" customHeight="1">
      <c r="A145" s="151"/>
      <c r="B145" s="151"/>
      <c r="C145" s="151"/>
      <c r="D145" s="151"/>
      <c r="E145" s="151"/>
      <c r="F145" s="151"/>
      <c r="G145" s="151"/>
      <c r="H145" s="151"/>
      <c r="I145" s="151"/>
      <c r="J145" s="151"/>
      <c r="L145" s="151"/>
      <c r="M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0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1"/>
      <c r="BJ145" s="151"/>
      <c r="BK145" s="151"/>
      <c r="BL145" s="151"/>
      <c r="BM145" s="151"/>
      <c r="BN145" s="151"/>
      <c r="BO145" s="151"/>
      <c r="BP145" s="151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1"/>
      <c r="CI145" s="151"/>
      <c r="CJ145" s="151"/>
      <c r="CK145" s="151"/>
      <c r="CL145" s="151"/>
      <c r="CM145" s="151"/>
      <c r="CN145" s="151"/>
      <c r="CO145" s="151"/>
      <c r="CP145" s="151"/>
      <c r="CQ145" s="151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1"/>
      <c r="DI145" s="151"/>
      <c r="DJ145" s="151"/>
      <c r="DK145" s="151"/>
      <c r="DL145" s="151"/>
      <c r="DM145" s="151"/>
      <c r="DN145" s="151"/>
      <c r="DO145" s="151"/>
      <c r="DP145" s="151"/>
      <c r="DQ145" s="151"/>
      <c r="DR145" s="151"/>
      <c r="DS145" s="151"/>
      <c r="DT145" s="151"/>
      <c r="DU145" s="151"/>
      <c r="DV145" s="151"/>
      <c r="DW145" s="151"/>
      <c r="DX145" s="151"/>
      <c r="DY145" s="151"/>
      <c r="DZ145" s="151"/>
      <c r="EA145" s="151"/>
      <c r="EB145" s="151"/>
      <c r="EC145" s="151"/>
      <c r="ED145" s="151"/>
      <c r="EE145" s="151"/>
      <c r="EF145" s="151"/>
      <c r="EG145" s="151"/>
      <c r="EH145" s="151"/>
      <c r="EI145" s="151"/>
      <c r="EJ145" s="151"/>
      <c r="EK145" s="151"/>
      <c r="EL145" s="151"/>
      <c r="EM145" s="151"/>
      <c r="EN145" s="151"/>
      <c r="EO145" s="151"/>
      <c r="EP145" s="151"/>
      <c r="EQ145" s="151"/>
      <c r="ER145" s="151"/>
      <c r="ES145" s="151"/>
      <c r="ET145" s="151"/>
      <c r="EU145" s="151"/>
      <c r="EV145" s="151"/>
      <c r="EW145" s="151"/>
      <c r="EX145" s="151"/>
      <c r="EY145" s="151"/>
      <c r="EZ145" s="151"/>
      <c r="FA145" s="151"/>
      <c r="FB145" s="151"/>
      <c r="FC145" s="151"/>
      <c r="FD145" s="151"/>
      <c r="FE145" s="151"/>
      <c r="FF145" s="151"/>
      <c r="FG145" s="151"/>
      <c r="FH145" s="151"/>
      <c r="FI145" s="151"/>
      <c r="FJ145" s="151"/>
      <c r="FK145" s="151"/>
      <c r="FL145" s="151"/>
      <c r="FM145" s="151"/>
      <c r="FN145" s="151"/>
      <c r="FO145" s="151"/>
      <c r="FP145" s="151"/>
      <c r="FQ145" s="151"/>
      <c r="FR145" s="151"/>
      <c r="FS145" s="151"/>
      <c r="FT145" s="151"/>
      <c r="FU145" s="151"/>
      <c r="FV145" s="151"/>
      <c r="FW145" s="151"/>
      <c r="FX145" s="151"/>
      <c r="FY145" s="151"/>
      <c r="FZ145" s="151"/>
      <c r="GA145" s="151"/>
      <c r="GB145" s="151"/>
      <c r="GC145" s="151"/>
      <c r="GD145" s="151"/>
      <c r="GE145" s="151"/>
      <c r="GF145" s="151"/>
      <c r="GG145" s="151"/>
      <c r="GH145" s="151"/>
      <c r="GI145" s="151"/>
      <c r="GJ145" s="151"/>
      <c r="GK145" s="151"/>
      <c r="GL145" s="151"/>
      <c r="GM145" s="151"/>
      <c r="GN145" s="151"/>
      <c r="GO145" s="151"/>
      <c r="GP145" s="151"/>
      <c r="GQ145" s="151"/>
      <c r="GR145" s="151"/>
      <c r="GS145" s="151"/>
      <c r="GT145" s="151"/>
      <c r="GU145" s="151"/>
      <c r="GV145" s="151"/>
      <c r="GW145" s="151"/>
      <c r="GX145" s="151"/>
      <c r="GY145" s="151"/>
      <c r="GZ145" s="151"/>
      <c r="HA145" s="151"/>
      <c r="HB145" s="151"/>
      <c r="HC145" s="151"/>
      <c r="HD145" s="151"/>
      <c r="HE145" s="151"/>
      <c r="HF145" s="151"/>
      <c r="HG145" s="151"/>
      <c r="HH145" s="151"/>
      <c r="HI145" s="151"/>
      <c r="HJ145" s="151"/>
      <c r="HK145" s="151"/>
      <c r="HL145" s="151"/>
      <c r="HM145" s="151"/>
      <c r="HN145" s="151"/>
      <c r="HO145" s="151"/>
      <c r="HP145" s="151"/>
      <c r="HQ145" s="151"/>
      <c r="HR145" s="151"/>
      <c r="HS145" s="151"/>
      <c r="HT145" s="151"/>
      <c r="HU145" s="151"/>
      <c r="HV145" s="151"/>
      <c r="HW145" s="151"/>
      <c r="HX145" s="151"/>
      <c r="HY145" s="151"/>
      <c r="HZ145" s="151"/>
      <c r="IA145" s="151"/>
      <c r="IB145" s="151"/>
      <c r="IC145" s="151"/>
      <c r="ID145" s="151"/>
      <c r="IE145" s="151"/>
      <c r="IF145" s="151"/>
      <c r="IG145" s="151"/>
      <c r="IH145" s="151"/>
      <c r="II145" s="151"/>
      <c r="IJ145" s="151"/>
      <c r="IK145" s="151"/>
      <c r="IL145" s="151"/>
      <c r="IM145" s="151"/>
      <c r="IN145" s="151"/>
      <c r="IO145" s="151"/>
      <c r="IP145" s="151"/>
      <c r="IQ145" s="151"/>
      <c r="IR145" s="151"/>
      <c r="IS145" s="151"/>
      <c r="IT145" s="151"/>
      <c r="IU145" s="151"/>
      <c r="IV145" s="151"/>
    </row>
    <row r="146" spans="1:256" ht="11.25" customHeight="1">
      <c r="A146" s="151"/>
      <c r="B146" s="151"/>
      <c r="C146" s="151"/>
      <c r="D146" s="151"/>
      <c r="E146" s="151"/>
      <c r="F146" s="151"/>
      <c r="G146" s="151"/>
      <c r="H146" s="151"/>
      <c r="I146" s="151"/>
      <c r="J146" s="151"/>
      <c r="L146" s="151"/>
      <c r="M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0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1"/>
      <c r="BJ146" s="151"/>
      <c r="BK146" s="151"/>
      <c r="BL146" s="151"/>
      <c r="BM146" s="151"/>
      <c r="BN146" s="151"/>
      <c r="BO146" s="151"/>
      <c r="BP146" s="151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1"/>
      <c r="CI146" s="151"/>
      <c r="CJ146" s="151"/>
      <c r="CK146" s="151"/>
      <c r="CL146" s="151"/>
      <c r="CM146" s="151"/>
      <c r="CN146" s="151"/>
      <c r="CO146" s="151"/>
      <c r="CP146" s="151"/>
      <c r="CQ146" s="151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1"/>
      <c r="DI146" s="151"/>
      <c r="DJ146" s="151"/>
      <c r="DK146" s="151"/>
      <c r="DL146" s="151"/>
      <c r="DM146" s="151"/>
      <c r="DN146" s="151"/>
      <c r="DO146" s="151"/>
      <c r="DP146" s="151"/>
      <c r="DQ146" s="151"/>
      <c r="DR146" s="151"/>
      <c r="DS146" s="151"/>
      <c r="DT146" s="151"/>
      <c r="DU146" s="151"/>
      <c r="DV146" s="151"/>
      <c r="DW146" s="151"/>
      <c r="DX146" s="151"/>
      <c r="DY146" s="151"/>
      <c r="DZ146" s="151"/>
      <c r="EA146" s="151"/>
      <c r="EB146" s="151"/>
      <c r="EC146" s="151"/>
      <c r="ED146" s="151"/>
      <c r="EE146" s="151"/>
      <c r="EF146" s="151"/>
      <c r="EG146" s="151"/>
      <c r="EH146" s="151"/>
      <c r="EI146" s="151"/>
      <c r="EJ146" s="151"/>
      <c r="EK146" s="151"/>
      <c r="EL146" s="151"/>
      <c r="EM146" s="151"/>
      <c r="EN146" s="151"/>
      <c r="EO146" s="151"/>
      <c r="EP146" s="151"/>
      <c r="EQ146" s="151"/>
      <c r="ER146" s="151"/>
      <c r="ES146" s="151"/>
      <c r="ET146" s="151"/>
      <c r="EU146" s="151"/>
      <c r="EV146" s="151"/>
      <c r="EW146" s="151"/>
      <c r="EX146" s="151"/>
      <c r="EY146" s="151"/>
      <c r="EZ146" s="151"/>
      <c r="FA146" s="151"/>
      <c r="FB146" s="151"/>
      <c r="FC146" s="151"/>
      <c r="FD146" s="151"/>
      <c r="FE146" s="151"/>
      <c r="FF146" s="151"/>
      <c r="FG146" s="151"/>
      <c r="FH146" s="151"/>
      <c r="FI146" s="151"/>
      <c r="FJ146" s="151"/>
      <c r="FK146" s="151"/>
      <c r="FL146" s="151"/>
      <c r="FM146" s="151"/>
      <c r="FN146" s="151"/>
      <c r="FO146" s="151"/>
      <c r="FP146" s="151"/>
      <c r="FQ146" s="151"/>
      <c r="FR146" s="151"/>
      <c r="FS146" s="151"/>
      <c r="FT146" s="151"/>
      <c r="FU146" s="151"/>
      <c r="FV146" s="151"/>
      <c r="FW146" s="151"/>
      <c r="FX146" s="151"/>
      <c r="FY146" s="151"/>
      <c r="FZ146" s="151"/>
      <c r="GA146" s="151"/>
      <c r="GB146" s="151"/>
      <c r="GC146" s="151"/>
      <c r="GD146" s="151"/>
      <c r="GE146" s="151"/>
      <c r="GF146" s="151"/>
      <c r="GG146" s="151"/>
      <c r="GH146" s="151"/>
      <c r="GI146" s="151"/>
      <c r="GJ146" s="151"/>
      <c r="GK146" s="151"/>
      <c r="GL146" s="151"/>
      <c r="GM146" s="151"/>
      <c r="GN146" s="151"/>
      <c r="GO146" s="151"/>
      <c r="GP146" s="151"/>
      <c r="GQ146" s="151"/>
      <c r="GR146" s="151"/>
      <c r="GS146" s="151"/>
      <c r="GT146" s="151"/>
      <c r="GU146" s="151"/>
      <c r="GV146" s="151"/>
      <c r="GW146" s="151"/>
      <c r="GX146" s="151"/>
      <c r="GY146" s="151"/>
      <c r="GZ146" s="151"/>
      <c r="HA146" s="151"/>
      <c r="HB146" s="151"/>
      <c r="HC146" s="151"/>
      <c r="HD146" s="151"/>
      <c r="HE146" s="151"/>
      <c r="HF146" s="151"/>
      <c r="HG146" s="151"/>
      <c r="HH146" s="151"/>
      <c r="HI146" s="151"/>
      <c r="HJ146" s="151"/>
      <c r="HK146" s="151"/>
      <c r="HL146" s="151"/>
      <c r="HM146" s="151"/>
      <c r="HN146" s="151"/>
      <c r="HO146" s="151"/>
      <c r="HP146" s="151"/>
      <c r="HQ146" s="151"/>
      <c r="HR146" s="151"/>
      <c r="HS146" s="151"/>
      <c r="HT146" s="151"/>
      <c r="HU146" s="151"/>
      <c r="HV146" s="151"/>
      <c r="HW146" s="151"/>
      <c r="HX146" s="151"/>
      <c r="HY146" s="151"/>
      <c r="HZ146" s="151"/>
      <c r="IA146" s="151"/>
      <c r="IB146" s="151"/>
      <c r="IC146" s="151"/>
      <c r="ID146" s="151"/>
      <c r="IE146" s="151"/>
      <c r="IF146" s="151"/>
      <c r="IG146" s="151"/>
      <c r="IH146" s="151"/>
      <c r="II146" s="151"/>
      <c r="IJ146" s="151"/>
      <c r="IK146" s="151"/>
      <c r="IL146" s="151"/>
      <c r="IM146" s="151"/>
      <c r="IN146" s="151"/>
      <c r="IO146" s="151"/>
      <c r="IP146" s="151"/>
      <c r="IQ146" s="151"/>
      <c r="IR146" s="151"/>
      <c r="IS146" s="151"/>
      <c r="IT146" s="151"/>
      <c r="IU146" s="151"/>
      <c r="IV146" s="151"/>
    </row>
    <row r="147" spans="1:256" ht="11.25" customHeight="1">
      <c r="A147" s="151"/>
      <c r="B147" s="151"/>
      <c r="C147" s="151"/>
      <c r="D147" s="151"/>
      <c r="E147" s="151"/>
      <c r="F147" s="151"/>
      <c r="G147" s="151"/>
      <c r="H147" s="151"/>
      <c r="I147" s="151"/>
      <c r="J147" s="151"/>
      <c r="L147" s="151"/>
      <c r="M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0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1"/>
      <c r="BJ147" s="151"/>
      <c r="BK147" s="151"/>
      <c r="BL147" s="151"/>
      <c r="BM147" s="151"/>
      <c r="BN147" s="151"/>
      <c r="BO147" s="151"/>
      <c r="BP147" s="151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1"/>
      <c r="CI147" s="151"/>
      <c r="CJ147" s="151"/>
      <c r="CK147" s="151"/>
      <c r="CL147" s="151"/>
      <c r="CM147" s="151"/>
      <c r="CN147" s="151"/>
      <c r="CO147" s="151"/>
      <c r="CP147" s="151"/>
      <c r="CQ147" s="151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1"/>
      <c r="DI147" s="151"/>
      <c r="DJ147" s="151"/>
      <c r="DK147" s="151"/>
      <c r="DL147" s="151"/>
      <c r="DM147" s="151"/>
      <c r="DN147" s="151"/>
      <c r="DO147" s="151"/>
      <c r="DP147" s="151"/>
      <c r="DQ147" s="151"/>
      <c r="DR147" s="151"/>
      <c r="DS147" s="151"/>
      <c r="DT147" s="151"/>
      <c r="DU147" s="151"/>
      <c r="DV147" s="151"/>
      <c r="DW147" s="151"/>
      <c r="DX147" s="151"/>
      <c r="DY147" s="151"/>
      <c r="DZ147" s="151"/>
      <c r="EA147" s="151"/>
      <c r="EB147" s="151"/>
      <c r="EC147" s="151"/>
      <c r="ED147" s="151"/>
      <c r="EE147" s="151"/>
      <c r="EF147" s="151"/>
      <c r="EG147" s="151"/>
      <c r="EH147" s="151"/>
      <c r="EI147" s="151"/>
      <c r="EJ147" s="151"/>
      <c r="EK147" s="151"/>
      <c r="EL147" s="151"/>
      <c r="EM147" s="151"/>
      <c r="EN147" s="151"/>
      <c r="EO147" s="151"/>
      <c r="EP147" s="151"/>
      <c r="EQ147" s="151"/>
      <c r="ER147" s="151"/>
      <c r="ES147" s="151"/>
      <c r="ET147" s="151"/>
      <c r="EU147" s="151"/>
      <c r="EV147" s="151"/>
      <c r="EW147" s="151"/>
      <c r="EX147" s="151"/>
      <c r="EY147" s="151"/>
      <c r="EZ147" s="151"/>
      <c r="FA147" s="151"/>
      <c r="FB147" s="151"/>
      <c r="FC147" s="151"/>
      <c r="FD147" s="151"/>
      <c r="FE147" s="151"/>
      <c r="FF147" s="151"/>
      <c r="FG147" s="151"/>
      <c r="FH147" s="151"/>
      <c r="FI147" s="151"/>
      <c r="FJ147" s="151"/>
      <c r="FK147" s="151"/>
      <c r="FL147" s="151"/>
      <c r="FM147" s="151"/>
      <c r="FN147" s="151"/>
      <c r="FO147" s="151"/>
      <c r="FP147" s="151"/>
      <c r="FQ147" s="151"/>
      <c r="FR147" s="151"/>
      <c r="FS147" s="151"/>
      <c r="FT147" s="151"/>
      <c r="FU147" s="151"/>
      <c r="FV147" s="151"/>
      <c r="FW147" s="151"/>
      <c r="FX147" s="151"/>
      <c r="FY147" s="151"/>
      <c r="FZ147" s="151"/>
      <c r="GA147" s="151"/>
      <c r="GB147" s="151"/>
      <c r="GC147" s="151"/>
      <c r="GD147" s="151"/>
      <c r="GE147" s="151"/>
      <c r="GF147" s="151"/>
      <c r="GG147" s="151"/>
      <c r="GH147" s="151"/>
      <c r="GI147" s="151"/>
      <c r="GJ147" s="151"/>
      <c r="GK147" s="151"/>
      <c r="GL147" s="151"/>
      <c r="GM147" s="151"/>
      <c r="GN147" s="151"/>
      <c r="GO147" s="151"/>
      <c r="GP147" s="151"/>
      <c r="GQ147" s="151"/>
      <c r="GR147" s="151"/>
      <c r="GS147" s="151"/>
      <c r="GT147" s="151"/>
      <c r="GU147" s="151"/>
      <c r="GV147" s="151"/>
      <c r="GW147" s="151"/>
      <c r="GX147" s="151"/>
      <c r="GY147" s="151"/>
      <c r="GZ147" s="151"/>
      <c r="HA147" s="151"/>
      <c r="HB147" s="151"/>
      <c r="HC147" s="151"/>
      <c r="HD147" s="151"/>
      <c r="HE147" s="151"/>
      <c r="HF147" s="151"/>
      <c r="HG147" s="151"/>
      <c r="HH147" s="151"/>
      <c r="HI147" s="151"/>
      <c r="HJ147" s="151"/>
      <c r="HK147" s="151"/>
      <c r="HL147" s="151"/>
      <c r="HM147" s="151"/>
      <c r="HN147" s="151"/>
      <c r="HO147" s="151"/>
      <c r="HP147" s="151"/>
      <c r="HQ147" s="151"/>
      <c r="HR147" s="151"/>
      <c r="HS147" s="151"/>
      <c r="HT147" s="151"/>
      <c r="HU147" s="151"/>
      <c r="HV147" s="151"/>
      <c r="HW147" s="151"/>
      <c r="HX147" s="151"/>
      <c r="HY147" s="151"/>
      <c r="HZ147" s="151"/>
      <c r="IA147" s="151"/>
      <c r="IB147" s="151"/>
      <c r="IC147" s="151"/>
      <c r="ID147" s="151"/>
      <c r="IE147" s="151"/>
      <c r="IF147" s="151"/>
      <c r="IG147" s="151"/>
      <c r="IH147" s="151"/>
      <c r="II147" s="151"/>
      <c r="IJ147" s="151"/>
      <c r="IK147" s="151"/>
      <c r="IL147" s="151"/>
      <c r="IM147" s="151"/>
      <c r="IN147" s="151"/>
      <c r="IO147" s="151"/>
      <c r="IP147" s="151"/>
      <c r="IQ147" s="151"/>
      <c r="IR147" s="151"/>
      <c r="IS147" s="151"/>
      <c r="IT147" s="151"/>
      <c r="IU147" s="151"/>
      <c r="IV147" s="151"/>
    </row>
    <row r="148" spans="1:256" ht="11.25" customHeight="1">
      <c r="A148" s="151"/>
      <c r="B148" s="151"/>
      <c r="C148" s="151"/>
      <c r="D148" s="151"/>
      <c r="E148" s="151"/>
      <c r="F148" s="151"/>
      <c r="G148" s="151"/>
      <c r="H148" s="151"/>
      <c r="I148" s="151"/>
      <c r="J148" s="151"/>
      <c r="L148" s="151"/>
      <c r="M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0"/>
      <c r="Z148" s="151"/>
      <c r="AA148" s="151"/>
      <c r="AB148" s="151"/>
      <c r="AC148" s="151"/>
      <c r="AD148" s="151"/>
      <c r="AE148" s="151"/>
      <c r="AF148" s="151"/>
      <c r="AG148" s="151"/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  <c r="BI148" s="151"/>
      <c r="BJ148" s="151"/>
      <c r="BK148" s="151"/>
      <c r="BL148" s="151"/>
      <c r="BM148" s="151"/>
      <c r="BN148" s="151"/>
      <c r="BO148" s="151"/>
      <c r="BP148" s="151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1"/>
      <c r="DI148" s="151"/>
      <c r="DJ148" s="151"/>
      <c r="DK148" s="151"/>
      <c r="DL148" s="151"/>
      <c r="DM148" s="151"/>
      <c r="DN148" s="151"/>
      <c r="DO148" s="151"/>
      <c r="DP148" s="151"/>
      <c r="DQ148" s="151"/>
      <c r="DR148" s="151"/>
      <c r="DS148" s="151"/>
      <c r="DT148" s="151"/>
      <c r="DU148" s="151"/>
      <c r="DV148" s="151"/>
      <c r="DW148" s="151"/>
      <c r="DX148" s="151"/>
      <c r="DY148" s="151"/>
      <c r="DZ148" s="151"/>
      <c r="EA148" s="151"/>
      <c r="EB148" s="151"/>
      <c r="EC148" s="151"/>
      <c r="ED148" s="151"/>
      <c r="EE148" s="151"/>
      <c r="EF148" s="151"/>
      <c r="EG148" s="151"/>
      <c r="EH148" s="151"/>
      <c r="EI148" s="151"/>
      <c r="EJ148" s="151"/>
      <c r="EK148" s="151"/>
      <c r="EL148" s="151"/>
      <c r="EM148" s="151"/>
      <c r="EN148" s="151"/>
      <c r="EO148" s="151"/>
      <c r="EP148" s="151"/>
      <c r="EQ148" s="151"/>
      <c r="ER148" s="151"/>
      <c r="ES148" s="151"/>
      <c r="ET148" s="151"/>
      <c r="EU148" s="151"/>
      <c r="EV148" s="151"/>
      <c r="EW148" s="151"/>
      <c r="EX148" s="151"/>
      <c r="EY148" s="151"/>
      <c r="EZ148" s="151"/>
      <c r="FA148" s="151"/>
      <c r="FB148" s="151"/>
      <c r="FC148" s="151"/>
      <c r="FD148" s="151"/>
      <c r="FE148" s="151"/>
      <c r="FF148" s="151"/>
      <c r="FG148" s="151"/>
      <c r="FH148" s="151"/>
      <c r="FI148" s="151"/>
      <c r="FJ148" s="151"/>
      <c r="FK148" s="151"/>
      <c r="FL148" s="151"/>
      <c r="FM148" s="151"/>
      <c r="FN148" s="151"/>
      <c r="FO148" s="151"/>
      <c r="FP148" s="151"/>
      <c r="FQ148" s="151"/>
      <c r="FR148" s="151"/>
      <c r="FS148" s="151"/>
      <c r="FT148" s="151"/>
      <c r="FU148" s="151"/>
      <c r="FV148" s="151"/>
      <c r="FW148" s="151"/>
      <c r="FX148" s="151"/>
      <c r="FY148" s="151"/>
      <c r="FZ148" s="151"/>
      <c r="GA148" s="151"/>
      <c r="GB148" s="151"/>
      <c r="GC148" s="151"/>
      <c r="GD148" s="151"/>
      <c r="GE148" s="151"/>
      <c r="GF148" s="151"/>
      <c r="GG148" s="151"/>
      <c r="GH148" s="151"/>
      <c r="GI148" s="151"/>
      <c r="GJ148" s="151"/>
      <c r="GK148" s="151"/>
      <c r="GL148" s="151"/>
      <c r="GM148" s="151"/>
      <c r="GN148" s="151"/>
      <c r="GO148" s="151"/>
      <c r="GP148" s="151"/>
      <c r="GQ148" s="151"/>
      <c r="GR148" s="151"/>
      <c r="GS148" s="151"/>
      <c r="GT148" s="151"/>
      <c r="GU148" s="151"/>
      <c r="GV148" s="151"/>
      <c r="GW148" s="151"/>
      <c r="GX148" s="151"/>
      <c r="GY148" s="151"/>
      <c r="GZ148" s="151"/>
      <c r="HA148" s="151"/>
      <c r="HB148" s="151"/>
      <c r="HC148" s="151"/>
      <c r="HD148" s="151"/>
      <c r="HE148" s="151"/>
      <c r="HF148" s="151"/>
      <c r="HG148" s="151"/>
      <c r="HH148" s="151"/>
      <c r="HI148" s="151"/>
      <c r="HJ148" s="151"/>
      <c r="HK148" s="151"/>
      <c r="HL148" s="151"/>
      <c r="HM148" s="151"/>
      <c r="HN148" s="151"/>
      <c r="HO148" s="151"/>
      <c r="HP148" s="151"/>
      <c r="HQ148" s="151"/>
      <c r="HR148" s="151"/>
      <c r="HS148" s="151"/>
      <c r="HT148" s="151"/>
      <c r="HU148" s="151"/>
      <c r="HV148" s="151"/>
      <c r="HW148" s="151"/>
      <c r="HX148" s="151"/>
      <c r="HY148" s="151"/>
      <c r="HZ148" s="151"/>
      <c r="IA148" s="151"/>
      <c r="IB148" s="151"/>
      <c r="IC148" s="151"/>
      <c r="ID148" s="151"/>
      <c r="IE148" s="151"/>
      <c r="IF148" s="151"/>
      <c r="IG148" s="151"/>
      <c r="IH148" s="151"/>
      <c r="II148" s="151"/>
      <c r="IJ148" s="151"/>
      <c r="IK148" s="151"/>
      <c r="IL148" s="151"/>
      <c r="IM148" s="151"/>
      <c r="IN148" s="151"/>
      <c r="IO148" s="151"/>
      <c r="IP148" s="151"/>
      <c r="IQ148" s="151"/>
      <c r="IR148" s="151"/>
      <c r="IS148" s="151"/>
      <c r="IT148" s="151"/>
      <c r="IU148" s="151"/>
      <c r="IV148" s="151"/>
    </row>
    <row r="149" spans="1:256" ht="11.25" customHeight="1">
      <c r="A149" s="151"/>
      <c r="B149" s="151"/>
      <c r="C149" s="151"/>
      <c r="D149" s="151"/>
      <c r="E149" s="151"/>
      <c r="F149" s="151"/>
      <c r="G149" s="151"/>
      <c r="H149" s="151"/>
      <c r="I149" s="151"/>
      <c r="J149" s="151"/>
      <c r="L149" s="151"/>
      <c r="M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0"/>
      <c r="Z149" s="151"/>
      <c r="AA149" s="151"/>
      <c r="AB149" s="151"/>
      <c r="AC149" s="151"/>
      <c r="AD149" s="151"/>
      <c r="AE149" s="151"/>
      <c r="AF149" s="151"/>
      <c r="AG149" s="151"/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  <c r="BI149" s="151"/>
      <c r="BJ149" s="151"/>
      <c r="BK149" s="151"/>
      <c r="BL149" s="151"/>
      <c r="BM149" s="151"/>
      <c r="BN149" s="151"/>
      <c r="BO149" s="151"/>
      <c r="BP149" s="151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1"/>
      <c r="DI149" s="151"/>
      <c r="DJ149" s="151"/>
      <c r="DK149" s="151"/>
      <c r="DL149" s="151"/>
      <c r="DM149" s="151"/>
      <c r="DN149" s="151"/>
      <c r="DO149" s="151"/>
      <c r="DP149" s="151"/>
      <c r="DQ149" s="151"/>
      <c r="DR149" s="151"/>
      <c r="DS149" s="151"/>
      <c r="DT149" s="151"/>
      <c r="DU149" s="151"/>
      <c r="DV149" s="151"/>
      <c r="DW149" s="151"/>
      <c r="DX149" s="151"/>
      <c r="DY149" s="151"/>
      <c r="DZ149" s="151"/>
      <c r="EA149" s="151"/>
      <c r="EB149" s="151"/>
      <c r="EC149" s="151"/>
      <c r="ED149" s="151"/>
      <c r="EE149" s="151"/>
      <c r="EF149" s="151"/>
      <c r="EG149" s="151"/>
      <c r="EH149" s="151"/>
      <c r="EI149" s="151"/>
      <c r="EJ149" s="151"/>
      <c r="EK149" s="151"/>
      <c r="EL149" s="151"/>
      <c r="EM149" s="151"/>
      <c r="EN149" s="151"/>
      <c r="EO149" s="151"/>
      <c r="EP149" s="151"/>
      <c r="EQ149" s="151"/>
      <c r="ER149" s="151"/>
      <c r="ES149" s="151"/>
      <c r="ET149" s="151"/>
      <c r="EU149" s="151"/>
      <c r="EV149" s="151"/>
      <c r="EW149" s="151"/>
      <c r="EX149" s="151"/>
      <c r="EY149" s="151"/>
      <c r="EZ149" s="151"/>
      <c r="FA149" s="151"/>
      <c r="FB149" s="151"/>
      <c r="FC149" s="151"/>
      <c r="FD149" s="151"/>
      <c r="FE149" s="151"/>
      <c r="FF149" s="151"/>
      <c r="FG149" s="151"/>
      <c r="FH149" s="151"/>
      <c r="FI149" s="151"/>
      <c r="FJ149" s="151"/>
      <c r="FK149" s="151"/>
      <c r="FL149" s="151"/>
      <c r="FM149" s="151"/>
      <c r="FN149" s="151"/>
      <c r="FO149" s="151"/>
      <c r="FP149" s="151"/>
      <c r="FQ149" s="151"/>
      <c r="FR149" s="151"/>
      <c r="FS149" s="151"/>
      <c r="FT149" s="151"/>
      <c r="FU149" s="151"/>
      <c r="FV149" s="151"/>
      <c r="FW149" s="151"/>
      <c r="FX149" s="151"/>
      <c r="FY149" s="151"/>
      <c r="FZ149" s="151"/>
      <c r="GA149" s="151"/>
      <c r="GB149" s="151"/>
      <c r="GC149" s="151"/>
      <c r="GD149" s="151"/>
      <c r="GE149" s="151"/>
      <c r="GF149" s="151"/>
      <c r="GG149" s="151"/>
      <c r="GH149" s="151"/>
      <c r="GI149" s="151"/>
      <c r="GJ149" s="151"/>
      <c r="GK149" s="151"/>
      <c r="GL149" s="151"/>
      <c r="GM149" s="151"/>
      <c r="GN149" s="151"/>
      <c r="GO149" s="151"/>
      <c r="GP149" s="151"/>
      <c r="GQ149" s="151"/>
      <c r="GR149" s="151"/>
      <c r="GS149" s="151"/>
      <c r="GT149" s="151"/>
      <c r="GU149" s="151"/>
      <c r="GV149" s="151"/>
      <c r="GW149" s="151"/>
      <c r="GX149" s="151"/>
      <c r="GY149" s="151"/>
      <c r="GZ149" s="151"/>
      <c r="HA149" s="151"/>
      <c r="HB149" s="151"/>
      <c r="HC149" s="151"/>
      <c r="HD149" s="151"/>
      <c r="HE149" s="151"/>
      <c r="HF149" s="151"/>
      <c r="HG149" s="151"/>
      <c r="HH149" s="151"/>
      <c r="HI149" s="151"/>
      <c r="HJ149" s="151"/>
      <c r="HK149" s="151"/>
      <c r="HL149" s="151"/>
      <c r="HM149" s="151"/>
      <c r="HN149" s="151"/>
      <c r="HO149" s="151"/>
      <c r="HP149" s="151"/>
      <c r="HQ149" s="151"/>
      <c r="HR149" s="151"/>
      <c r="HS149" s="151"/>
      <c r="HT149" s="151"/>
      <c r="HU149" s="151"/>
      <c r="HV149" s="151"/>
      <c r="HW149" s="151"/>
      <c r="HX149" s="151"/>
      <c r="HY149" s="151"/>
      <c r="HZ149" s="151"/>
      <c r="IA149" s="151"/>
      <c r="IB149" s="151"/>
      <c r="IC149" s="151"/>
      <c r="ID149" s="151"/>
      <c r="IE149" s="151"/>
      <c r="IF149" s="151"/>
      <c r="IG149" s="151"/>
      <c r="IH149" s="151"/>
      <c r="II149" s="151"/>
      <c r="IJ149" s="151"/>
      <c r="IK149" s="151"/>
      <c r="IL149" s="151"/>
      <c r="IM149" s="151"/>
      <c r="IN149" s="151"/>
      <c r="IO149" s="151"/>
      <c r="IP149" s="151"/>
      <c r="IQ149" s="151"/>
      <c r="IR149" s="151"/>
      <c r="IS149" s="151"/>
      <c r="IT149" s="151"/>
      <c r="IU149" s="151"/>
      <c r="IV149" s="151"/>
    </row>
    <row r="150" spans="1:256" ht="11.25" customHeight="1">
      <c r="A150" s="151"/>
      <c r="B150" s="151"/>
      <c r="C150" s="151"/>
      <c r="D150" s="151"/>
      <c r="E150" s="151"/>
      <c r="F150" s="151"/>
      <c r="G150" s="151"/>
      <c r="H150" s="151"/>
      <c r="I150" s="151"/>
      <c r="J150" s="151"/>
      <c r="L150" s="151"/>
      <c r="M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0"/>
      <c r="Z150" s="151"/>
      <c r="AA150" s="151"/>
      <c r="AB150" s="151"/>
      <c r="AC150" s="151"/>
      <c r="AD150" s="151"/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  <c r="BI150" s="151"/>
      <c r="BJ150" s="151"/>
      <c r="BK150" s="151"/>
      <c r="BL150" s="151"/>
      <c r="BM150" s="151"/>
      <c r="BN150" s="151"/>
      <c r="BO150" s="151"/>
      <c r="BP150" s="151"/>
      <c r="BQ150" s="151"/>
      <c r="BR150" s="151"/>
      <c r="BS150" s="151"/>
      <c r="BT150" s="151"/>
      <c r="BU150" s="151"/>
      <c r="BV150" s="151"/>
      <c r="BW150" s="151"/>
      <c r="BX150" s="151"/>
      <c r="BY150" s="151"/>
      <c r="BZ150" s="151"/>
      <c r="CA150" s="151"/>
      <c r="CB150" s="151"/>
      <c r="CC150" s="151"/>
      <c r="CD150" s="151"/>
      <c r="CE150" s="151"/>
      <c r="CF150" s="151"/>
      <c r="CG150" s="151"/>
      <c r="CH150" s="151"/>
      <c r="CI150" s="151"/>
      <c r="CJ150" s="151"/>
      <c r="CK150" s="151"/>
      <c r="CL150" s="151"/>
      <c r="CM150" s="151"/>
      <c r="CN150" s="151"/>
      <c r="CO150" s="151"/>
      <c r="CP150" s="151"/>
      <c r="CQ150" s="151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1"/>
      <c r="DI150" s="151"/>
      <c r="DJ150" s="151"/>
      <c r="DK150" s="151"/>
      <c r="DL150" s="151"/>
      <c r="DM150" s="151"/>
      <c r="DN150" s="151"/>
      <c r="DO150" s="151"/>
      <c r="DP150" s="151"/>
      <c r="DQ150" s="151"/>
      <c r="DR150" s="151"/>
      <c r="DS150" s="151"/>
      <c r="DT150" s="151"/>
      <c r="DU150" s="151"/>
      <c r="DV150" s="151"/>
      <c r="DW150" s="151"/>
      <c r="DX150" s="151"/>
      <c r="DY150" s="151"/>
      <c r="DZ150" s="151"/>
      <c r="EA150" s="151"/>
      <c r="EB150" s="151"/>
      <c r="EC150" s="151"/>
      <c r="ED150" s="151"/>
      <c r="EE150" s="151"/>
      <c r="EF150" s="151"/>
      <c r="EG150" s="151"/>
      <c r="EH150" s="151"/>
      <c r="EI150" s="151"/>
      <c r="EJ150" s="151"/>
      <c r="EK150" s="151"/>
      <c r="EL150" s="151"/>
      <c r="EM150" s="151"/>
      <c r="EN150" s="151"/>
      <c r="EO150" s="151"/>
      <c r="EP150" s="151"/>
      <c r="EQ150" s="151"/>
      <c r="ER150" s="151"/>
      <c r="ES150" s="151"/>
      <c r="ET150" s="151"/>
      <c r="EU150" s="151"/>
      <c r="EV150" s="151"/>
      <c r="EW150" s="151"/>
      <c r="EX150" s="151"/>
      <c r="EY150" s="151"/>
      <c r="EZ150" s="151"/>
      <c r="FA150" s="151"/>
      <c r="FB150" s="151"/>
      <c r="FC150" s="151"/>
      <c r="FD150" s="151"/>
      <c r="FE150" s="151"/>
      <c r="FF150" s="151"/>
      <c r="FG150" s="151"/>
      <c r="FH150" s="151"/>
      <c r="FI150" s="151"/>
      <c r="FJ150" s="151"/>
      <c r="FK150" s="151"/>
      <c r="FL150" s="151"/>
      <c r="FM150" s="151"/>
      <c r="FN150" s="151"/>
      <c r="FO150" s="151"/>
      <c r="FP150" s="151"/>
      <c r="FQ150" s="151"/>
      <c r="FR150" s="151"/>
      <c r="FS150" s="151"/>
      <c r="FT150" s="151"/>
      <c r="FU150" s="151"/>
      <c r="FV150" s="151"/>
      <c r="FW150" s="151"/>
      <c r="FX150" s="151"/>
      <c r="FY150" s="151"/>
      <c r="FZ150" s="151"/>
      <c r="GA150" s="151"/>
      <c r="GB150" s="151"/>
      <c r="GC150" s="151"/>
      <c r="GD150" s="151"/>
      <c r="GE150" s="151"/>
      <c r="GF150" s="151"/>
      <c r="GG150" s="151"/>
      <c r="GH150" s="151"/>
      <c r="GI150" s="151"/>
      <c r="GJ150" s="151"/>
      <c r="GK150" s="151"/>
      <c r="GL150" s="151"/>
      <c r="GM150" s="151"/>
      <c r="GN150" s="151"/>
      <c r="GO150" s="151"/>
      <c r="GP150" s="151"/>
      <c r="GQ150" s="151"/>
      <c r="GR150" s="151"/>
      <c r="GS150" s="151"/>
      <c r="GT150" s="151"/>
      <c r="GU150" s="151"/>
      <c r="GV150" s="151"/>
      <c r="GW150" s="151"/>
      <c r="GX150" s="151"/>
      <c r="GY150" s="151"/>
      <c r="GZ150" s="151"/>
      <c r="HA150" s="151"/>
      <c r="HB150" s="151"/>
      <c r="HC150" s="151"/>
      <c r="HD150" s="151"/>
      <c r="HE150" s="151"/>
      <c r="HF150" s="151"/>
      <c r="HG150" s="151"/>
      <c r="HH150" s="151"/>
      <c r="HI150" s="151"/>
      <c r="HJ150" s="151"/>
      <c r="HK150" s="151"/>
      <c r="HL150" s="151"/>
      <c r="HM150" s="151"/>
      <c r="HN150" s="151"/>
      <c r="HO150" s="151"/>
      <c r="HP150" s="151"/>
      <c r="HQ150" s="151"/>
      <c r="HR150" s="151"/>
      <c r="HS150" s="151"/>
      <c r="HT150" s="151"/>
      <c r="HU150" s="151"/>
      <c r="HV150" s="151"/>
      <c r="HW150" s="151"/>
      <c r="HX150" s="151"/>
      <c r="HY150" s="151"/>
      <c r="HZ150" s="151"/>
      <c r="IA150" s="151"/>
      <c r="IB150" s="151"/>
      <c r="IC150" s="151"/>
      <c r="ID150" s="151"/>
      <c r="IE150" s="151"/>
      <c r="IF150" s="151"/>
      <c r="IG150" s="151"/>
      <c r="IH150" s="151"/>
      <c r="II150" s="151"/>
      <c r="IJ150" s="151"/>
      <c r="IK150" s="151"/>
      <c r="IL150" s="151"/>
      <c r="IM150" s="151"/>
      <c r="IN150" s="151"/>
      <c r="IO150" s="151"/>
      <c r="IP150" s="151"/>
      <c r="IQ150" s="151"/>
      <c r="IR150" s="151"/>
      <c r="IS150" s="151"/>
      <c r="IT150" s="151"/>
      <c r="IU150" s="151"/>
      <c r="IV150" s="151"/>
    </row>
    <row r="151" spans="1:256" ht="11.25" customHeight="1">
      <c r="A151" s="151"/>
      <c r="B151" s="151"/>
      <c r="C151" s="151"/>
      <c r="D151" s="151"/>
      <c r="E151" s="151"/>
      <c r="F151" s="151"/>
      <c r="G151" s="151"/>
      <c r="H151" s="151"/>
      <c r="I151" s="151"/>
      <c r="J151" s="151"/>
      <c r="L151" s="151"/>
      <c r="M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0"/>
      <c r="Z151" s="151"/>
      <c r="AA151" s="151"/>
      <c r="AB151" s="151"/>
      <c r="AC151" s="151"/>
      <c r="AD151" s="151"/>
      <c r="AE151" s="151"/>
      <c r="AF151" s="151"/>
      <c r="AG151" s="151"/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  <c r="BI151" s="151"/>
      <c r="BJ151" s="151"/>
      <c r="BK151" s="151"/>
      <c r="BL151" s="151"/>
      <c r="BM151" s="151"/>
      <c r="BN151" s="151"/>
      <c r="BO151" s="151"/>
      <c r="BP151" s="151"/>
      <c r="BQ151" s="151"/>
      <c r="BR151" s="151"/>
      <c r="BS151" s="151"/>
      <c r="BT151" s="151"/>
      <c r="BU151" s="151"/>
      <c r="BV151" s="151"/>
      <c r="BW151" s="151"/>
      <c r="BX151" s="151"/>
      <c r="BY151" s="151"/>
      <c r="BZ151" s="151"/>
      <c r="CA151" s="151"/>
      <c r="CB151" s="151"/>
      <c r="CC151" s="151"/>
      <c r="CD151" s="151"/>
      <c r="CE151" s="151"/>
      <c r="CF151" s="151"/>
      <c r="CG151" s="151"/>
      <c r="CH151" s="151"/>
      <c r="CI151" s="151"/>
      <c r="CJ151" s="151"/>
      <c r="CK151" s="151"/>
      <c r="CL151" s="151"/>
      <c r="CM151" s="151"/>
      <c r="CN151" s="151"/>
      <c r="CO151" s="151"/>
      <c r="CP151" s="151"/>
      <c r="CQ151" s="151"/>
      <c r="CR151" s="151"/>
      <c r="CS151" s="151"/>
      <c r="CT151" s="151"/>
      <c r="CU151" s="151"/>
      <c r="CV151" s="151"/>
      <c r="CW151" s="151"/>
      <c r="CX151" s="151"/>
      <c r="CY151" s="151"/>
      <c r="CZ151" s="151"/>
      <c r="DA151" s="151"/>
      <c r="DB151" s="151"/>
      <c r="DC151" s="151"/>
      <c r="DD151" s="151"/>
      <c r="DE151" s="151"/>
      <c r="DF151" s="151"/>
      <c r="DG151" s="151"/>
      <c r="DH151" s="151"/>
      <c r="DI151" s="151"/>
      <c r="DJ151" s="151"/>
      <c r="DK151" s="151"/>
      <c r="DL151" s="151"/>
      <c r="DM151" s="151"/>
      <c r="DN151" s="151"/>
      <c r="DO151" s="151"/>
      <c r="DP151" s="151"/>
      <c r="DQ151" s="151"/>
      <c r="DR151" s="151"/>
      <c r="DS151" s="151"/>
      <c r="DT151" s="151"/>
      <c r="DU151" s="151"/>
      <c r="DV151" s="151"/>
      <c r="DW151" s="151"/>
      <c r="DX151" s="151"/>
      <c r="DY151" s="151"/>
      <c r="DZ151" s="151"/>
      <c r="EA151" s="151"/>
      <c r="EB151" s="151"/>
      <c r="EC151" s="151"/>
      <c r="ED151" s="151"/>
      <c r="EE151" s="151"/>
      <c r="EF151" s="151"/>
      <c r="EG151" s="151"/>
      <c r="EH151" s="151"/>
      <c r="EI151" s="151"/>
      <c r="EJ151" s="151"/>
      <c r="EK151" s="151"/>
      <c r="EL151" s="151"/>
      <c r="EM151" s="151"/>
      <c r="EN151" s="151"/>
      <c r="EO151" s="151"/>
      <c r="EP151" s="151"/>
      <c r="EQ151" s="151"/>
      <c r="ER151" s="151"/>
      <c r="ES151" s="151"/>
      <c r="ET151" s="151"/>
      <c r="EU151" s="151"/>
      <c r="EV151" s="151"/>
      <c r="EW151" s="151"/>
      <c r="EX151" s="151"/>
      <c r="EY151" s="151"/>
      <c r="EZ151" s="151"/>
      <c r="FA151" s="151"/>
      <c r="FB151" s="151"/>
      <c r="FC151" s="151"/>
      <c r="FD151" s="151"/>
      <c r="FE151" s="151"/>
      <c r="FF151" s="151"/>
      <c r="FG151" s="151"/>
      <c r="FH151" s="151"/>
      <c r="FI151" s="151"/>
      <c r="FJ151" s="151"/>
      <c r="FK151" s="151"/>
      <c r="FL151" s="151"/>
      <c r="FM151" s="151"/>
      <c r="FN151" s="151"/>
      <c r="FO151" s="151"/>
      <c r="FP151" s="151"/>
      <c r="FQ151" s="151"/>
      <c r="FR151" s="151"/>
      <c r="FS151" s="151"/>
      <c r="FT151" s="151"/>
      <c r="FU151" s="151"/>
      <c r="FV151" s="151"/>
      <c r="FW151" s="151"/>
      <c r="FX151" s="151"/>
      <c r="FY151" s="151"/>
      <c r="FZ151" s="151"/>
      <c r="GA151" s="151"/>
      <c r="GB151" s="151"/>
      <c r="GC151" s="151"/>
      <c r="GD151" s="151"/>
      <c r="GE151" s="151"/>
      <c r="GF151" s="151"/>
      <c r="GG151" s="151"/>
      <c r="GH151" s="151"/>
      <c r="GI151" s="151"/>
      <c r="GJ151" s="151"/>
      <c r="GK151" s="151"/>
      <c r="GL151" s="151"/>
      <c r="GM151" s="151"/>
      <c r="GN151" s="151"/>
      <c r="GO151" s="151"/>
      <c r="GP151" s="151"/>
      <c r="GQ151" s="151"/>
      <c r="GR151" s="151"/>
      <c r="GS151" s="151"/>
      <c r="GT151" s="151"/>
      <c r="GU151" s="151"/>
      <c r="GV151" s="151"/>
      <c r="GW151" s="151"/>
      <c r="GX151" s="151"/>
      <c r="GY151" s="151"/>
      <c r="GZ151" s="151"/>
      <c r="HA151" s="151"/>
      <c r="HB151" s="151"/>
      <c r="HC151" s="151"/>
      <c r="HD151" s="151"/>
      <c r="HE151" s="151"/>
      <c r="HF151" s="151"/>
      <c r="HG151" s="151"/>
      <c r="HH151" s="151"/>
      <c r="HI151" s="151"/>
      <c r="HJ151" s="151"/>
      <c r="HK151" s="151"/>
      <c r="HL151" s="151"/>
      <c r="HM151" s="151"/>
      <c r="HN151" s="151"/>
      <c r="HO151" s="151"/>
      <c r="HP151" s="151"/>
      <c r="HQ151" s="151"/>
      <c r="HR151" s="151"/>
      <c r="HS151" s="151"/>
      <c r="HT151" s="151"/>
      <c r="HU151" s="151"/>
      <c r="HV151" s="151"/>
      <c r="HW151" s="151"/>
      <c r="HX151" s="151"/>
      <c r="HY151" s="151"/>
      <c r="HZ151" s="151"/>
      <c r="IA151" s="151"/>
      <c r="IB151" s="151"/>
      <c r="IC151" s="151"/>
      <c r="ID151" s="151"/>
      <c r="IE151" s="151"/>
      <c r="IF151" s="151"/>
      <c r="IG151" s="151"/>
      <c r="IH151" s="151"/>
      <c r="II151" s="151"/>
      <c r="IJ151" s="151"/>
      <c r="IK151" s="151"/>
      <c r="IL151" s="151"/>
      <c r="IM151" s="151"/>
      <c r="IN151" s="151"/>
      <c r="IO151" s="151"/>
      <c r="IP151" s="151"/>
      <c r="IQ151" s="151"/>
      <c r="IR151" s="151"/>
      <c r="IS151" s="151"/>
      <c r="IT151" s="151"/>
      <c r="IU151" s="151"/>
      <c r="IV151" s="151"/>
    </row>
    <row r="152" spans="1:256" ht="11.25" customHeight="1">
      <c r="A152" s="151"/>
      <c r="B152" s="151"/>
      <c r="C152" s="151"/>
      <c r="D152" s="151"/>
      <c r="E152" s="151"/>
      <c r="F152" s="151"/>
      <c r="G152" s="151"/>
      <c r="H152" s="151"/>
      <c r="I152" s="151"/>
      <c r="J152" s="151"/>
      <c r="L152" s="151"/>
      <c r="M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0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  <c r="BI152" s="151"/>
      <c r="BJ152" s="151"/>
      <c r="BK152" s="151"/>
      <c r="BL152" s="151"/>
      <c r="BM152" s="151"/>
      <c r="BN152" s="151"/>
      <c r="BO152" s="151"/>
      <c r="BP152" s="151"/>
      <c r="BQ152" s="151"/>
      <c r="BR152" s="151"/>
      <c r="BS152" s="151"/>
      <c r="BT152" s="151"/>
      <c r="BU152" s="151"/>
      <c r="BV152" s="151"/>
      <c r="BW152" s="151"/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1"/>
      <c r="CV152" s="151"/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1"/>
      <c r="DT152" s="151"/>
      <c r="DU152" s="151"/>
      <c r="DV152" s="151"/>
      <c r="DW152" s="151"/>
      <c r="DX152" s="151"/>
      <c r="DY152" s="151"/>
      <c r="DZ152" s="151"/>
      <c r="EA152" s="151"/>
      <c r="EB152" s="151"/>
      <c r="EC152" s="151"/>
      <c r="ED152" s="151"/>
      <c r="EE152" s="151"/>
      <c r="EF152" s="151"/>
      <c r="EG152" s="151"/>
      <c r="EH152" s="151"/>
      <c r="EI152" s="151"/>
      <c r="EJ152" s="151"/>
      <c r="EK152" s="151"/>
      <c r="EL152" s="151"/>
      <c r="EM152" s="151"/>
      <c r="EN152" s="151"/>
      <c r="EO152" s="151"/>
      <c r="EP152" s="151"/>
      <c r="EQ152" s="151"/>
      <c r="ER152" s="151"/>
      <c r="ES152" s="151"/>
      <c r="ET152" s="151"/>
      <c r="EU152" s="151"/>
      <c r="EV152" s="151"/>
      <c r="EW152" s="151"/>
      <c r="EX152" s="151"/>
      <c r="EY152" s="151"/>
      <c r="EZ152" s="151"/>
      <c r="FA152" s="151"/>
      <c r="FB152" s="151"/>
      <c r="FC152" s="151"/>
      <c r="FD152" s="151"/>
      <c r="FE152" s="151"/>
      <c r="FF152" s="151"/>
      <c r="FG152" s="151"/>
      <c r="FH152" s="151"/>
      <c r="FI152" s="151"/>
      <c r="FJ152" s="151"/>
      <c r="FK152" s="151"/>
      <c r="FL152" s="151"/>
      <c r="FM152" s="151"/>
      <c r="FN152" s="151"/>
      <c r="FO152" s="151"/>
      <c r="FP152" s="151"/>
      <c r="FQ152" s="151"/>
      <c r="FR152" s="151"/>
      <c r="FS152" s="151"/>
      <c r="FT152" s="151"/>
      <c r="FU152" s="151"/>
      <c r="FV152" s="151"/>
      <c r="FW152" s="151"/>
      <c r="FX152" s="151"/>
      <c r="FY152" s="151"/>
      <c r="FZ152" s="151"/>
      <c r="GA152" s="151"/>
      <c r="GB152" s="151"/>
      <c r="GC152" s="151"/>
      <c r="GD152" s="151"/>
      <c r="GE152" s="151"/>
      <c r="GF152" s="151"/>
      <c r="GG152" s="151"/>
      <c r="GH152" s="151"/>
      <c r="GI152" s="151"/>
      <c r="GJ152" s="151"/>
      <c r="GK152" s="151"/>
      <c r="GL152" s="151"/>
      <c r="GM152" s="151"/>
      <c r="GN152" s="151"/>
      <c r="GO152" s="151"/>
      <c r="GP152" s="151"/>
      <c r="GQ152" s="151"/>
      <c r="GR152" s="151"/>
      <c r="GS152" s="151"/>
      <c r="GT152" s="151"/>
      <c r="GU152" s="151"/>
      <c r="GV152" s="151"/>
      <c r="GW152" s="151"/>
      <c r="GX152" s="151"/>
      <c r="GY152" s="151"/>
      <c r="GZ152" s="151"/>
      <c r="HA152" s="151"/>
      <c r="HB152" s="151"/>
      <c r="HC152" s="151"/>
      <c r="HD152" s="151"/>
      <c r="HE152" s="151"/>
      <c r="HF152" s="151"/>
      <c r="HG152" s="151"/>
      <c r="HH152" s="151"/>
      <c r="HI152" s="151"/>
      <c r="HJ152" s="151"/>
      <c r="HK152" s="151"/>
      <c r="HL152" s="151"/>
      <c r="HM152" s="151"/>
      <c r="HN152" s="151"/>
      <c r="HO152" s="151"/>
      <c r="HP152" s="151"/>
      <c r="HQ152" s="151"/>
      <c r="HR152" s="151"/>
      <c r="HS152" s="151"/>
      <c r="HT152" s="151"/>
      <c r="HU152" s="151"/>
      <c r="HV152" s="151"/>
      <c r="HW152" s="151"/>
      <c r="HX152" s="151"/>
      <c r="HY152" s="151"/>
      <c r="HZ152" s="151"/>
      <c r="IA152" s="151"/>
      <c r="IB152" s="151"/>
      <c r="IC152" s="151"/>
      <c r="ID152" s="151"/>
      <c r="IE152" s="151"/>
      <c r="IF152" s="151"/>
      <c r="IG152" s="151"/>
      <c r="IH152" s="151"/>
      <c r="II152" s="151"/>
      <c r="IJ152" s="151"/>
      <c r="IK152" s="151"/>
      <c r="IL152" s="151"/>
      <c r="IM152" s="151"/>
      <c r="IN152" s="151"/>
      <c r="IO152" s="151"/>
      <c r="IP152" s="151"/>
      <c r="IQ152" s="151"/>
      <c r="IR152" s="151"/>
      <c r="IS152" s="151"/>
      <c r="IT152" s="151"/>
      <c r="IU152" s="151"/>
      <c r="IV152" s="151"/>
    </row>
    <row r="153" spans="1:256" ht="11.25" customHeight="1">
      <c r="A153" s="151"/>
      <c r="B153" s="151"/>
      <c r="C153" s="151"/>
      <c r="D153" s="151"/>
      <c r="E153" s="151"/>
      <c r="F153" s="151"/>
      <c r="G153" s="151"/>
      <c r="H153" s="151"/>
      <c r="I153" s="151"/>
      <c r="J153" s="151"/>
      <c r="L153" s="151"/>
      <c r="M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0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  <c r="BI153" s="151"/>
      <c r="BJ153" s="151"/>
      <c r="BK153" s="151"/>
      <c r="BL153" s="151"/>
      <c r="BM153" s="151"/>
      <c r="BN153" s="151"/>
      <c r="BO153" s="151"/>
      <c r="BP153" s="151"/>
      <c r="BQ153" s="151"/>
      <c r="BR153" s="151"/>
      <c r="BS153" s="151"/>
      <c r="BT153" s="151"/>
      <c r="BU153" s="151"/>
      <c r="BV153" s="151"/>
      <c r="BW153" s="151"/>
      <c r="BX153" s="151"/>
      <c r="BY153" s="151"/>
      <c r="BZ153" s="151"/>
      <c r="CA153" s="151"/>
      <c r="CB153" s="151"/>
      <c r="CC153" s="151"/>
      <c r="CD153" s="151"/>
      <c r="CE153" s="151"/>
      <c r="CF153" s="151"/>
      <c r="CG153" s="151"/>
      <c r="CH153" s="151"/>
      <c r="CI153" s="151"/>
      <c r="CJ153" s="151"/>
      <c r="CK153" s="151"/>
      <c r="CL153" s="151"/>
      <c r="CM153" s="151"/>
      <c r="CN153" s="151"/>
      <c r="CO153" s="151"/>
      <c r="CP153" s="151"/>
      <c r="CQ153" s="151"/>
      <c r="CR153" s="151"/>
      <c r="CS153" s="151"/>
      <c r="CT153" s="151"/>
      <c r="CU153" s="151"/>
      <c r="CV153" s="151"/>
      <c r="CW153" s="151"/>
      <c r="CX153" s="151"/>
      <c r="CY153" s="151"/>
      <c r="CZ153" s="151"/>
      <c r="DA153" s="151"/>
      <c r="DB153" s="151"/>
      <c r="DC153" s="151"/>
      <c r="DD153" s="151"/>
      <c r="DE153" s="151"/>
      <c r="DF153" s="151"/>
      <c r="DG153" s="151"/>
      <c r="DH153" s="151"/>
      <c r="DI153" s="151"/>
      <c r="DJ153" s="151"/>
      <c r="DK153" s="151"/>
      <c r="DL153" s="151"/>
      <c r="DM153" s="151"/>
      <c r="DN153" s="151"/>
      <c r="DO153" s="151"/>
      <c r="DP153" s="151"/>
      <c r="DQ153" s="151"/>
      <c r="DR153" s="151"/>
      <c r="DS153" s="151"/>
      <c r="DT153" s="151"/>
      <c r="DU153" s="151"/>
      <c r="DV153" s="151"/>
      <c r="DW153" s="151"/>
      <c r="DX153" s="151"/>
      <c r="DY153" s="151"/>
      <c r="DZ153" s="151"/>
      <c r="EA153" s="151"/>
      <c r="EB153" s="151"/>
      <c r="EC153" s="151"/>
      <c r="ED153" s="151"/>
      <c r="EE153" s="151"/>
      <c r="EF153" s="151"/>
      <c r="EG153" s="151"/>
      <c r="EH153" s="151"/>
      <c r="EI153" s="151"/>
      <c r="EJ153" s="151"/>
      <c r="EK153" s="151"/>
      <c r="EL153" s="151"/>
      <c r="EM153" s="151"/>
      <c r="EN153" s="151"/>
      <c r="EO153" s="151"/>
      <c r="EP153" s="151"/>
      <c r="EQ153" s="151"/>
      <c r="ER153" s="151"/>
      <c r="ES153" s="151"/>
      <c r="ET153" s="151"/>
      <c r="EU153" s="151"/>
      <c r="EV153" s="151"/>
      <c r="EW153" s="151"/>
      <c r="EX153" s="151"/>
      <c r="EY153" s="151"/>
      <c r="EZ153" s="151"/>
      <c r="FA153" s="151"/>
      <c r="FB153" s="151"/>
      <c r="FC153" s="151"/>
      <c r="FD153" s="151"/>
      <c r="FE153" s="151"/>
      <c r="FF153" s="151"/>
      <c r="FG153" s="151"/>
      <c r="FH153" s="151"/>
      <c r="FI153" s="151"/>
      <c r="FJ153" s="151"/>
      <c r="FK153" s="151"/>
      <c r="FL153" s="151"/>
      <c r="FM153" s="151"/>
      <c r="FN153" s="151"/>
      <c r="FO153" s="151"/>
      <c r="FP153" s="151"/>
      <c r="FQ153" s="151"/>
      <c r="FR153" s="151"/>
      <c r="FS153" s="151"/>
      <c r="FT153" s="151"/>
      <c r="FU153" s="151"/>
      <c r="FV153" s="151"/>
      <c r="FW153" s="151"/>
      <c r="FX153" s="151"/>
      <c r="FY153" s="151"/>
      <c r="FZ153" s="151"/>
      <c r="GA153" s="151"/>
      <c r="GB153" s="151"/>
      <c r="GC153" s="151"/>
      <c r="GD153" s="151"/>
      <c r="GE153" s="151"/>
      <c r="GF153" s="151"/>
      <c r="GG153" s="151"/>
      <c r="GH153" s="151"/>
      <c r="GI153" s="151"/>
      <c r="GJ153" s="151"/>
      <c r="GK153" s="151"/>
      <c r="GL153" s="151"/>
      <c r="GM153" s="151"/>
      <c r="GN153" s="151"/>
      <c r="GO153" s="151"/>
      <c r="GP153" s="151"/>
      <c r="GQ153" s="151"/>
      <c r="GR153" s="151"/>
      <c r="GS153" s="151"/>
      <c r="GT153" s="151"/>
      <c r="GU153" s="151"/>
      <c r="GV153" s="151"/>
      <c r="GW153" s="151"/>
      <c r="GX153" s="151"/>
      <c r="GY153" s="151"/>
      <c r="GZ153" s="151"/>
      <c r="HA153" s="151"/>
      <c r="HB153" s="151"/>
      <c r="HC153" s="151"/>
      <c r="HD153" s="151"/>
      <c r="HE153" s="151"/>
      <c r="HF153" s="151"/>
      <c r="HG153" s="151"/>
      <c r="HH153" s="151"/>
      <c r="HI153" s="151"/>
      <c r="HJ153" s="151"/>
      <c r="HK153" s="151"/>
      <c r="HL153" s="151"/>
      <c r="HM153" s="151"/>
      <c r="HN153" s="151"/>
      <c r="HO153" s="151"/>
      <c r="HP153" s="151"/>
      <c r="HQ153" s="151"/>
      <c r="HR153" s="151"/>
      <c r="HS153" s="151"/>
      <c r="HT153" s="151"/>
      <c r="HU153" s="151"/>
      <c r="HV153" s="151"/>
      <c r="HW153" s="151"/>
      <c r="HX153" s="151"/>
      <c r="HY153" s="151"/>
      <c r="HZ153" s="151"/>
      <c r="IA153" s="151"/>
      <c r="IB153" s="151"/>
      <c r="IC153" s="151"/>
      <c r="ID153" s="151"/>
      <c r="IE153" s="151"/>
      <c r="IF153" s="151"/>
      <c r="IG153" s="151"/>
      <c r="IH153" s="151"/>
      <c r="II153" s="151"/>
      <c r="IJ153" s="151"/>
      <c r="IK153" s="151"/>
      <c r="IL153" s="151"/>
      <c r="IM153" s="151"/>
      <c r="IN153" s="151"/>
      <c r="IO153" s="151"/>
      <c r="IP153" s="151"/>
      <c r="IQ153" s="151"/>
      <c r="IR153" s="151"/>
      <c r="IS153" s="151"/>
      <c r="IT153" s="151"/>
      <c r="IU153" s="151"/>
      <c r="IV153" s="151"/>
    </row>
    <row r="154" spans="1:256" ht="11.25" customHeight="1">
      <c r="A154" s="151"/>
      <c r="B154" s="151"/>
      <c r="C154" s="151"/>
      <c r="D154" s="151"/>
      <c r="E154" s="151"/>
      <c r="F154" s="151"/>
      <c r="G154" s="151"/>
      <c r="H154" s="151"/>
      <c r="I154" s="151"/>
      <c r="J154" s="151"/>
      <c r="L154" s="151"/>
      <c r="M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0"/>
      <c r="Z154" s="151"/>
      <c r="AA154" s="151"/>
      <c r="AB154" s="151"/>
      <c r="AC154" s="151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  <c r="BI154" s="151"/>
      <c r="BJ154" s="151"/>
      <c r="BK154" s="15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51"/>
      <c r="BX154" s="151"/>
      <c r="BY154" s="151"/>
      <c r="BZ154" s="151"/>
      <c r="CA154" s="151"/>
      <c r="CB154" s="151"/>
      <c r="CC154" s="151"/>
      <c r="CD154" s="151"/>
      <c r="CE154" s="151"/>
      <c r="CF154" s="151"/>
      <c r="CG154" s="151"/>
      <c r="CH154" s="15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51"/>
      <c r="CU154" s="151"/>
      <c r="CV154" s="151"/>
      <c r="CW154" s="151"/>
      <c r="CX154" s="151"/>
      <c r="CY154" s="151"/>
      <c r="CZ154" s="151"/>
      <c r="DA154" s="151"/>
      <c r="DB154" s="151"/>
      <c r="DC154" s="151"/>
      <c r="DD154" s="151"/>
      <c r="DE154" s="15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51"/>
      <c r="DR154" s="151"/>
      <c r="DS154" s="151"/>
      <c r="DT154" s="151"/>
      <c r="DU154" s="151"/>
      <c r="DV154" s="151"/>
      <c r="DW154" s="151"/>
      <c r="DX154" s="151"/>
      <c r="DY154" s="151"/>
      <c r="DZ154" s="151"/>
      <c r="EA154" s="151"/>
      <c r="EB154" s="15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51"/>
      <c r="EO154" s="151"/>
      <c r="EP154" s="151"/>
      <c r="EQ154" s="151"/>
      <c r="ER154" s="151"/>
      <c r="ES154" s="151"/>
      <c r="ET154" s="151"/>
      <c r="EU154" s="151"/>
      <c r="EV154" s="151"/>
      <c r="EW154" s="151"/>
      <c r="EX154" s="151"/>
      <c r="EY154" s="151"/>
      <c r="EZ154" s="151"/>
      <c r="FA154" s="151"/>
      <c r="FB154" s="151"/>
      <c r="FC154" s="151"/>
      <c r="FD154" s="151"/>
      <c r="FE154" s="151"/>
      <c r="FF154" s="151"/>
      <c r="FG154" s="151"/>
      <c r="FH154" s="151"/>
      <c r="FI154" s="151"/>
      <c r="FJ154" s="151"/>
      <c r="FK154" s="151"/>
      <c r="FL154" s="151"/>
      <c r="FM154" s="151"/>
      <c r="FN154" s="151"/>
      <c r="FO154" s="151"/>
      <c r="FP154" s="151"/>
      <c r="FQ154" s="151"/>
      <c r="FR154" s="151"/>
      <c r="FS154" s="151"/>
      <c r="FT154" s="151"/>
      <c r="FU154" s="151"/>
      <c r="FV154" s="151"/>
      <c r="FW154" s="151"/>
      <c r="FX154" s="151"/>
      <c r="FY154" s="151"/>
      <c r="FZ154" s="151"/>
      <c r="GA154" s="151"/>
      <c r="GB154" s="151"/>
      <c r="GC154" s="151"/>
      <c r="GD154" s="151"/>
      <c r="GE154" s="151"/>
      <c r="GF154" s="151"/>
      <c r="GG154" s="151"/>
      <c r="GH154" s="151"/>
      <c r="GI154" s="151"/>
      <c r="GJ154" s="151"/>
      <c r="GK154" s="151"/>
      <c r="GL154" s="151"/>
      <c r="GM154" s="151"/>
      <c r="GN154" s="151"/>
      <c r="GO154" s="151"/>
      <c r="GP154" s="151"/>
      <c r="GQ154" s="151"/>
      <c r="GR154" s="151"/>
      <c r="GS154" s="151"/>
      <c r="GT154" s="151"/>
      <c r="GU154" s="151"/>
      <c r="GV154" s="151"/>
      <c r="GW154" s="151"/>
      <c r="GX154" s="151"/>
      <c r="GY154" s="151"/>
      <c r="GZ154" s="151"/>
      <c r="HA154" s="151"/>
      <c r="HB154" s="151"/>
      <c r="HC154" s="151"/>
      <c r="HD154" s="151"/>
      <c r="HE154" s="151"/>
      <c r="HF154" s="151"/>
      <c r="HG154" s="151"/>
      <c r="HH154" s="151"/>
      <c r="HI154" s="151"/>
      <c r="HJ154" s="151"/>
      <c r="HK154" s="151"/>
      <c r="HL154" s="151"/>
      <c r="HM154" s="151"/>
      <c r="HN154" s="151"/>
      <c r="HO154" s="151"/>
      <c r="HP154" s="151"/>
      <c r="HQ154" s="151"/>
      <c r="HR154" s="151"/>
      <c r="HS154" s="151"/>
      <c r="HT154" s="151"/>
      <c r="HU154" s="151"/>
      <c r="HV154" s="151"/>
      <c r="HW154" s="151"/>
      <c r="HX154" s="151"/>
      <c r="HY154" s="151"/>
      <c r="HZ154" s="151"/>
      <c r="IA154" s="151"/>
      <c r="IB154" s="151"/>
      <c r="IC154" s="151"/>
      <c r="ID154" s="151"/>
      <c r="IE154" s="151"/>
      <c r="IF154" s="151"/>
      <c r="IG154" s="151"/>
      <c r="IH154" s="151"/>
      <c r="II154" s="151"/>
      <c r="IJ154" s="151"/>
      <c r="IK154" s="151"/>
      <c r="IL154" s="151"/>
      <c r="IM154" s="151"/>
      <c r="IN154" s="151"/>
      <c r="IO154" s="151"/>
      <c r="IP154" s="151"/>
      <c r="IQ154" s="151"/>
      <c r="IR154" s="151"/>
      <c r="IS154" s="151"/>
      <c r="IT154" s="151"/>
      <c r="IU154" s="151"/>
      <c r="IV154" s="151"/>
    </row>
    <row r="155" spans="1:256" ht="11.25" customHeight="1">
      <c r="A155" s="151"/>
      <c r="B155" s="151"/>
      <c r="C155" s="151"/>
      <c r="D155" s="151"/>
      <c r="E155" s="151"/>
      <c r="F155" s="151"/>
      <c r="G155" s="151"/>
      <c r="H155" s="151"/>
      <c r="I155" s="151"/>
      <c r="J155" s="151"/>
      <c r="L155" s="151"/>
      <c r="M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0"/>
      <c r="Z155" s="151"/>
      <c r="AA155" s="151"/>
      <c r="AB155" s="151"/>
      <c r="AC155" s="151"/>
      <c r="AD155" s="151"/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  <c r="BI155" s="151"/>
      <c r="BJ155" s="151"/>
      <c r="BK155" s="151"/>
      <c r="BL155" s="151"/>
      <c r="BM155" s="151"/>
      <c r="BN155" s="151"/>
      <c r="BO155" s="151"/>
      <c r="BP155" s="151"/>
      <c r="BQ155" s="151"/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/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I155" s="151"/>
      <c r="DJ155" s="151"/>
      <c r="DK155" s="151"/>
      <c r="DL155" s="151"/>
      <c r="DM155" s="151"/>
      <c r="DN155" s="151"/>
      <c r="DO155" s="151"/>
      <c r="DP155" s="151"/>
      <c r="DQ155" s="151"/>
      <c r="DR155" s="151"/>
      <c r="DS155" s="151"/>
      <c r="DT155" s="151"/>
      <c r="DU155" s="151"/>
      <c r="DV155" s="151"/>
      <c r="DW155" s="151"/>
      <c r="DX155" s="151"/>
      <c r="DY155" s="151"/>
      <c r="DZ155" s="151"/>
      <c r="EA155" s="151"/>
      <c r="EB155" s="151"/>
      <c r="EC155" s="151"/>
      <c r="ED155" s="151"/>
      <c r="EE155" s="151"/>
      <c r="EF155" s="151"/>
      <c r="EG155" s="151"/>
      <c r="EH155" s="151"/>
      <c r="EI155" s="151"/>
      <c r="EJ155" s="151"/>
      <c r="EK155" s="151"/>
      <c r="EL155" s="151"/>
      <c r="EM155" s="151"/>
      <c r="EN155" s="151"/>
      <c r="EO155" s="151"/>
      <c r="EP155" s="151"/>
      <c r="EQ155" s="151"/>
      <c r="ER155" s="151"/>
      <c r="ES155" s="151"/>
      <c r="ET155" s="151"/>
      <c r="EU155" s="151"/>
      <c r="EV155" s="151"/>
      <c r="EW155" s="151"/>
      <c r="EX155" s="151"/>
      <c r="EY155" s="151"/>
      <c r="EZ155" s="151"/>
      <c r="FA155" s="151"/>
      <c r="FB155" s="151"/>
      <c r="FC155" s="151"/>
      <c r="FD155" s="151"/>
      <c r="FE155" s="151"/>
      <c r="FF155" s="151"/>
      <c r="FG155" s="151"/>
      <c r="FH155" s="151"/>
      <c r="FI155" s="151"/>
      <c r="FJ155" s="151"/>
      <c r="FK155" s="151"/>
      <c r="FL155" s="151"/>
      <c r="FM155" s="151"/>
      <c r="FN155" s="151"/>
      <c r="FO155" s="151"/>
      <c r="FP155" s="151"/>
      <c r="FQ155" s="151"/>
      <c r="FR155" s="151"/>
      <c r="FS155" s="151"/>
      <c r="FT155" s="151"/>
      <c r="FU155" s="151"/>
      <c r="FV155" s="151"/>
      <c r="FW155" s="151"/>
      <c r="FX155" s="151"/>
      <c r="FY155" s="151"/>
      <c r="FZ155" s="151"/>
      <c r="GA155" s="151"/>
      <c r="GB155" s="151"/>
      <c r="GC155" s="151"/>
      <c r="GD155" s="151"/>
      <c r="GE155" s="151"/>
      <c r="GF155" s="151"/>
      <c r="GG155" s="151"/>
      <c r="GH155" s="151"/>
      <c r="GI155" s="151"/>
      <c r="GJ155" s="151"/>
      <c r="GK155" s="151"/>
      <c r="GL155" s="151"/>
      <c r="GM155" s="151"/>
      <c r="GN155" s="151"/>
      <c r="GO155" s="151"/>
      <c r="GP155" s="151"/>
      <c r="GQ155" s="151"/>
      <c r="GR155" s="151"/>
      <c r="GS155" s="151"/>
      <c r="GT155" s="151"/>
      <c r="GU155" s="151"/>
      <c r="GV155" s="151"/>
      <c r="GW155" s="151"/>
      <c r="GX155" s="151"/>
      <c r="GY155" s="151"/>
      <c r="GZ155" s="151"/>
      <c r="HA155" s="151"/>
      <c r="HB155" s="151"/>
      <c r="HC155" s="151"/>
      <c r="HD155" s="151"/>
      <c r="HE155" s="151"/>
      <c r="HF155" s="151"/>
      <c r="HG155" s="151"/>
      <c r="HH155" s="151"/>
      <c r="HI155" s="151"/>
      <c r="HJ155" s="151"/>
      <c r="HK155" s="151"/>
      <c r="HL155" s="151"/>
      <c r="HM155" s="151"/>
      <c r="HN155" s="151"/>
      <c r="HO155" s="151"/>
      <c r="HP155" s="151"/>
      <c r="HQ155" s="151"/>
      <c r="HR155" s="151"/>
      <c r="HS155" s="151"/>
      <c r="HT155" s="151"/>
      <c r="HU155" s="151"/>
      <c r="HV155" s="151"/>
      <c r="HW155" s="151"/>
      <c r="HX155" s="151"/>
      <c r="HY155" s="151"/>
      <c r="HZ155" s="151"/>
      <c r="IA155" s="151"/>
      <c r="IB155" s="151"/>
      <c r="IC155" s="151"/>
      <c r="ID155" s="151"/>
      <c r="IE155" s="151"/>
      <c r="IF155" s="151"/>
      <c r="IG155" s="151"/>
      <c r="IH155" s="151"/>
      <c r="II155" s="151"/>
      <c r="IJ155" s="151"/>
      <c r="IK155" s="151"/>
      <c r="IL155" s="151"/>
      <c r="IM155" s="151"/>
      <c r="IN155" s="151"/>
      <c r="IO155" s="151"/>
      <c r="IP155" s="151"/>
      <c r="IQ155" s="151"/>
      <c r="IR155" s="151"/>
      <c r="IS155" s="151"/>
      <c r="IT155" s="151"/>
      <c r="IU155" s="151"/>
      <c r="IV155" s="151"/>
    </row>
    <row r="156" spans="1:256" ht="11.25" customHeight="1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L156" s="151"/>
      <c r="M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0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I156" s="151"/>
      <c r="DJ156" s="151"/>
      <c r="DK156" s="151"/>
      <c r="DL156" s="151"/>
      <c r="DM156" s="151"/>
      <c r="DN156" s="151"/>
      <c r="DO156" s="151"/>
      <c r="DP156" s="151"/>
      <c r="DQ156" s="151"/>
      <c r="DR156" s="151"/>
      <c r="DS156" s="151"/>
      <c r="DT156" s="151"/>
      <c r="DU156" s="151"/>
      <c r="DV156" s="151"/>
      <c r="DW156" s="151"/>
      <c r="DX156" s="151"/>
      <c r="DY156" s="151"/>
      <c r="DZ156" s="151"/>
      <c r="EA156" s="151"/>
      <c r="EB156" s="151"/>
      <c r="EC156" s="151"/>
      <c r="ED156" s="151"/>
      <c r="EE156" s="151"/>
      <c r="EF156" s="151"/>
      <c r="EG156" s="151"/>
      <c r="EH156" s="151"/>
      <c r="EI156" s="151"/>
      <c r="EJ156" s="151"/>
      <c r="EK156" s="151"/>
      <c r="EL156" s="151"/>
      <c r="EM156" s="151"/>
      <c r="EN156" s="151"/>
      <c r="EO156" s="151"/>
      <c r="EP156" s="151"/>
      <c r="EQ156" s="151"/>
      <c r="ER156" s="151"/>
      <c r="ES156" s="151"/>
      <c r="ET156" s="151"/>
      <c r="EU156" s="151"/>
      <c r="EV156" s="151"/>
      <c r="EW156" s="151"/>
      <c r="EX156" s="151"/>
      <c r="EY156" s="151"/>
      <c r="EZ156" s="151"/>
      <c r="FA156" s="151"/>
      <c r="FB156" s="151"/>
      <c r="FC156" s="151"/>
      <c r="FD156" s="151"/>
      <c r="FE156" s="151"/>
      <c r="FF156" s="151"/>
      <c r="FG156" s="151"/>
      <c r="FH156" s="151"/>
      <c r="FI156" s="151"/>
      <c r="FJ156" s="151"/>
      <c r="FK156" s="151"/>
      <c r="FL156" s="151"/>
      <c r="FM156" s="151"/>
      <c r="FN156" s="151"/>
      <c r="FO156" s="151"/>
      <c r="FP156" s="151"/>
      <c r="FQ156" s="151"/>
      <c r="FR156" s="151"/>
      <c r="FS156" s="151"/>
      <c r="FT156" s="151"/>
      <c r="FU156" s="151"/>
      <c r="FV156" s="151"/>
      <c r="FW156" s="151"/>
      <c r="FX156" s="151"/>
      <c r="FY156" s="151"/>
      <c r="FZ156" s="151"/>
      <c r="GA156" s="151"/>
      <c r="GB156" s="151"/>
      <c r="GC156" s="151"/>
      <c r="GD156" s="151"/>
      <c r="GE156" s="151"/>
      <c r="GF156" s="151"/>
      <c r="GG156" s="151"/>
      <c r="GH156" s="151"/>
      <c r="GI156" s="151"/>
      <c r="GJ156" s="151"/>
      <c r="GK156" s="151"/>
      <c r="GL156" s="151"/>
      <c r="GM156" s="151"/>
      <c r="GN156" s="151"/>
      <c r="GO156" s="151"/>
      <c r="GP156" s="151"/>
      <c r="GQ156" s="151"/>
      <c r="GR156" s="151"/>
      <c r="GS156" s="151"/>
      <c r="GT156" s="151"/>
      <c r="GU156" s="151"/>
      <c r="GV156" s="151"/>
      <c r="GW156" s="151"/>
      <c r="GX156" s="151"/>
      <c r="GY156" s="151"/>
      <c r="GZ156" s="151"/>
      <c r="HA156" s="151"/>
      <c r="HB156" s="151"/>
      <c r="HC156" s="151"/>
      <c r="HD156" s="151"/>
      <c r="HE156" s="151"/>
      <c r="HF156" s="151"/>
      <c r="HG156" s="151"/>
      <c r="HH156" s="151"/>
      <c r="HI156" s="151"/>
      <c r="HJ156" s="151"/>
      <c r="HK156" s="151"/>
      <c r="HL156" s="151"/>
      <c r="HM156" s="151"/>
      <c r="HN156" s="151"/>
      <c r="HO156" s="151"/>
      <c r="HP156" s="151"/>
      <c r="HQ156" s="151"/>
      <c r="HR156" s="151"/>
      <c r="HS156" s="151"/>
      <c r="HT156" s="151"/>
      <c r="HU156" s="151"/>
      <c r="HV156" s="151"/>
      <c r="HW156" s="151"/>
      <c r="HX156" s="151"/>
      <c r="HY156" s="151"/>
      <c r="HZ156" s="151"/>
      <c r="IA156" s="151"/>
      <c r="IB156" s="151"/>
      <c r="IC156" s="151"/>
      <c r="ID156" s="151"/>
      <c r="IE156" s="151"/>
      <c r="IF156" s="151"/>
      <c r="IG156" s="151"/>
      <c r="IH156" s="151"/>
      <c r="II156" s="151"/>
      <c r="IJ156" s="151"/>
      <c r="IK156" s="151"/>
      <c r="IL156" s="151"/>
      <c r="IM156" s="151"/>
      <c r="IN156" s="151"/>
      <c r="IO156" s="151"/>
      <c r="IP156" s="151"/>
      <c r="IQ156" s="151"/>
      <c r="IR156" s="151"/>
      <c r="IS156" s="151"/>
      <c r="IT156" s="151"/>
      <c r="IU156" s="151"/>
      <c r="IV156" s="151"/>
    </row>
    <row r="157" spans="1:256" ht="11.25" customHeight="1">
      <c r="A157" s="151"/>
      <c r="B157" s="151"/>
      <c r="C157" s="151"/>
      <c r="D157" s="151"/>
      <c r="E157" s="151"/>
      <c r="F157" s="151"/>
      <c r="G157" s="151"/>
      <c r="H157" s="151"/>
      <c r="I157" s="151"/>
      <c r="J157" s="151"/>
      <c r="L157" s="151"/>
      <c r="M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0"/>
      <c r="Z157" s="151"/>
      <c r="AA157" s="151"/>
      <c r="AB157" s="151"/>
      <c r="AC157" s="151"/>
      <c r="AD157" s="151"/>
      <c r="AE157" s="151"/>
      <c r="AF157" s="151"/>
      <c r="AG157" s="151"/>
      <c r="AH157" s="151"/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I157" s="151"/>
      <c r="DJ157" s="151"/>
      <c r="DK157" s="151"/>
      <c r="DL157" s="151"/>
      <c r="DM157" s="151"/>
      <c r="DN157" s="151"/>
      <c r="DO157" s="151"/>
      <c r="DP157" s="151"/>
      <c r="DQ157" s="151"/>
      <c r="DR157" s="151"/>
      <c r="DS157" s="151"/>
      <c r="DT157" s="151"/>
      <c r="DU157" s="151"/>
      <c r="DV157" s="151"/>
      <c r="DW157" s="151"/>
      <c r="DX157" s="151"/>
      <c r="DY157" s="151"/>
      <c r="DZ157" s="151"/>
      <c r="EA157" s="151"/>
      <c r="EB157" s="151"/>
      <c r="EC157" s="151"/>
      <c r="ED157" s="151"/>
      <c r="EE157" s="151"/>
      <c r="EF157" s="151"/>
      <c r="EG157" s="151"/>
      <c r="EH157" s="151"/>
      <c r="EI157" s="151"/>
      <c r="EJ157" s="151"/>
      <c r="EK157" s="151"/>
      <c r="EL157" s="151"/>
      <c r="EM157" s="151"/>
      <c r="EN157" s="151"/>
      <c r="EO157" s="151"/>
      <c r="EP157" s="151"/>
      <c r="EQ157" s="151"/>
      <c r="ER157" s="151"/>
      <c r="ES157" s="151"/>
      <c r="ET157" s="151"/>
      <c r="EU157" s="151"/>
      <c r="EV157" s="151"/>
      <c r="EW157" s="151"/>
      <c r="EX157" s="151"/>
      <c r="EY157" s="151"/>
      <c r="EZ157" s="151"/>
      <c r="FA157" s="151"/>
      <c r="FB157" s="151"/>
      <c r="FC157" s="151"/>
      <c r="FD157" s="151"/>
      <c r="FE157" s="151"/>
      <c r="FF157" s="151"/>
      <c r="FG157" s="151"/>
      <c r="FH157" s="151"/>
      <c r="FI157" s="151"/>
      <c r="FJ157" s="151"/>
      <c r="FK157" s="151"/>
      <c r="FL157" s="151"/>
      <c r="FM157" s="151"/>
      <c r="FN157" s="151"/>
      <c r="FO157" s="151"/>
      <c r="FP157" s="151"/>
      <c r="FQ157" s="151"/>
      <c r="FR157" s="151"/>
      <c r="FS157" s="151"/>
      <c r="FT157" s="151"/>
      <c r="FU157" s="151"/>
      <c r="FV157" s="151"/>
      <c r="FW157" s="151"/>
      <c r="FX157" s="151"/>
      <c r="FY157" s="151"/>
      <c r="FZ157" s="151"/>
      <c r="GA157" s="151"/>
      <c r="GB157" s="151"/>
      <c r="GC157" s="151"/>
      <c r="GD157" s="151"/>
      <c r="GE157" s="151"/>
      <c r="GF157" s="151"/>
      <c r="GG157" s="151"/>
      <c r="GH157" s="151"/>
      <c r="GI157" s="151"/>
      <c r="GJ157" s="151"/>
      <c r="GK157" s="151"/>
      <c r="GL157" s="151"/>
      <c r="GM157" s="151"/>
      <c r="GN157" s="151"/>
      <c r="GO157" s="151"/>
      <c r="GP157" s="151"/>
      <c r="GQ157" s="151"/>
      <c r="GR157" s="151"/>
      <c r="GS157" s="151"/>
      <c r="GT157" s="151"/>
      <c r="GU157" s="151"/>
      <c r="GV157" s="151"/>
      <c r="GW157" s="151"/>
      <c r="GX157" s="151"/>
      <c r="GY157" s="151"/>
      <c r="GZ157" s="151"/>
      <c r="HA157" s="151"/>
      <c r="HB157" s="151"/>
      <c r="HC157" s="151"/>
      <c r="HD157" s="151"/>
      <c r="HE157" s="151"/>
      <c r="HF157" s="151"/>
      <c r="HG157" s="151"/>
      <c r="HH157" s="151"/>
      <c r="HI157" s="151"/>
      <c r="HJ157" s="151"/>
      <c r="HK157" s="151"/>
      <c r="HL157" s="151"/>
      <c r="HM157" s="151"/>
      <c r="HN157" s="151"/>
      <c r="HO157" s="151"/>
      <c r="HP157" s="151"/>
      <c r="HQ157" s="151"/>
      <c r="HR157" s="151"/>
      <c r="HS157" s="151"/>
      <c r="HT157" s="151"/>
      <c r="HU157" s="151"/>
      <c r="HV157" s="151"/>
      <c r="HW157" s="151"/>
      <c r="HX157" s="151"/>
      <c r="HY157" s="151"/>
      <c r="HZ157" s="151"/>
      <c r="IA157" s="151"/>
      <c r="IB157" s="151"/>
      <c r="IC157" s="151"/>
      <c r="ID157" s="151"/>
      <c r="IE157" s="151"/>
      <c r="IF157" s="151"/>
      <c r="IG157" s="151"/>
      <c r="IH157" s="151"/>
      <c r="II157" s="151"/>
      <c r="IJ157" s="151"/>
      <c r="IK157" s="151"/>
      <c r="IL157" s="151"/>
      <c r="IM157" s="151"/>
      <c r="IN157" s="151"/>
      <c r="IO157" s="151"/>
      <c r="IP157" s="151"/>
      <c r="IQ157" s="151"/>
      <c r="IR157" s="151"/>
      <c r="IS157" s="151"/>
      <c r="IT157" s="151"/>
      <c r="IU157" s="151"/>
      <c r="IV157" s="151"/>
    </row>
    <row r="158" spans="1:256" ht="11.25" customHeight="1">
      <c r="A158" s="151"/>
      <c r="B158" s="151"/>
      <c r="C158" s="151"/>
      <c r="D158" s="151"/>
      <c r="E158" s="151"/>
      <c r="F158" s="151"/>
      <c r="G158" s="151"/>
      <c r="H158" s="151"/>
      <c r="I158" s="151"/>
      <c r="J158" s="151"/>
      <c r="L158" s="151"/>
      <c r="M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0"/>
      <c r="Z158" s="151"/>
      <c r="AA158" s="151"/>
      <c r="AB158" s="151"/>
      <c r="AC158" s="151"/>
      <c r="AD158" s="151"/>
      <c r="AE158" s="151"/>
      <c r="AF158" s="151"/>
      <c r="AG158" s="151"/>
      <c r="AH158" s="151"/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1"/>
      <c r="BJ158" s="151"/>
      <c r="BK158" s="151"/>
      <c r="BL158" s="151"/>
      <c r="BM158" s="151"/>
      <c r="BN158" s="151"/>
      <c r="BO158" s="151"/>
      <c r="BP158" s="151"/>
      <c r="BQ158" s="151"/>
      <c r="BR158" s="151"/>
      <c r="BS158" s="151"/>
      <c r="BT158" s="151"/>
      <c r="BU158" s="151"/>
      <c r="BV158" s="151"/>
      <c r="BW158" s="151"/>
      <c r="BX158" s="151"/>
      <c r="BY158" s="151"/>
      <c r="BZ158" s="151"/>
      <c r="CA158" s="151"/>
      <c r="CB158" s="151"/>
      <c r="CC158" s="151"/>
      <c r="CD158" s="151"/>
      <c r="CE158" s="151"/>
      <c r="CF158" s="151"/>
      <c r="CG158" s="151"/>
      <c r="CH158" s="151"/>
      <c r="CI158" s="151"/>
      <c r="CJ158" s="151"/>
      <c r="CK158" s="151"/>
      <c r="CL158" s="151"/>
      <c r="CM158" s="151"/>
      <c r="CN158" s="151"/>
      <c r="CO158" s="151"/>
      <c r="CP158" s="151"/>
      <c r="CQ158" s="151"/>
      <c r="CR158" s="151"/>
      <c r="CS158" s="151"/>
      <c r="CT158" s="151"/>
      <c r="CU158" s="151"/>
      <c r="CV158" s="151"/>
      <c r="CW158" s="151"/>
      <c r="CX158" s="151"/>
      <c r="CY158" s="151"/>
      <c r="CZ158" s="151"/>
      <c r="DA158" s="151"/>
      <c r="DB158" s="151"/>
      <c r="DC158" s="151"/>
      <c r="DD158" s="151"/>
      <c r="DE158" s="151"/>
      <c r="DF158" s="151"/>
      <c r="DG158" s="151"/>
      <c r="DH158" s="151"/>
      <c r="DI158" s="151"/>
      <c r="DJ158" s="151"/>
      <c r="DK158" s="151"/>
      <c r="DL158" s="151"/>
      <c r="DM158" s="151"/>
      <c r="DN158" s="151"/>
      <c r="DO158" s="151"/>
      <c r="DP158" s="151"/>
      <c r="DQ158" s="151"/>
      <c r="DR158" s="151"/>
      <c r="DS158" s="151"/>
      <c r="DT158" s="151"/>
      <c r="DU158" s="151"/>
      <c r="DV158" s="151"/>
      <c r="DW158" s="151"/>
      <c r="DX158" s="151"/>
      <c r="DY158" s="151"/>
      <c r="DZ158" s="151"/>
      <c r="EA158" s="151"/>
      <c r="EB158" s="151"/>
      <c r="EC158" s="151"/>
      <c r="ED158" s="151"/>
      <c r="EE158" s="151"/>
      <c r="EF158" s="151"/>
      <c r="EG158" s="151"/>
      <c r="EH158" s="151"/>
      <c r="EI158" s="151"/>
      <c r="EJ158" s="151"/>
      <c r="EK158" s="151"/>
      <c r="EL158" s="151"/>
      <c r="EM158" s="151"/>
      <c r="EN158" s="151"/>
      <c r="EO158" s="151"/>
      <c r="EP158" s="151"/>
      <c r="EQ158" s="151"/>
      <c r="ER158" s="151"/>
      <c r="ES158" s="151"/>
      <c r="ET158" s="151"/>
      <c r="EU158" s="151"/>
      <c r="EV158" s="151"/>
      <c r="EW158" s="151"/>
      <c r="EX158" s="151"/>
      <c r="EY158" s="151"/>
      <c r="EZ158" s="151"/>
      <c r="FA158" s="151"/>
      <c r="FB158" s="151"/>
      <c r="FC158" s="151"/>
      <c r="FD158" s="151"/>
      <c r="FE158" s="151"/>
      <c r="FF158" s="151"/>
      <c r="FG158" s="151"/>
      <c r="FH158" s="151"/>
      <c r="FI158" s="151"/>
      <c r="FJ158" s="151"/>
      <c r="FK158" s="151"/>
      <c r="FL158" s="151"/>
      <c r="FM158" s="151"/>
      <c r="FN158" s="151"/>
      <c r="FO158" s="151"/>
      <c r="FP158" s="151"/>
      <c r="FQ158" s="151"/>
      <c r="FR158" s="151"/>
      <c r="FS158" s="151"/>
      <c r="FT158" s="151"/>
      <c r="FU158" s="151"/>
      <c r="FV158" s="151"/>
      <c r="FW158" s="151"/>
      <c r="FX158" s="151"/>
      <c r="FY158" s="151"/>
      <c r="FZ158" s="151"/>
      <c r="GA158" s="151"/>
      <c r="GB158" s="151"/>
      <c r="GC158" s="151"/>
      <c r="GD158" s="151"/>
      <c r="GE158" s="151"/>
      <c r="GF158" s="151"/>
      <c r="GG158" s="151"/>
      <c r="GH158" s="151"/>
      <c r="GI158" s="151"/>
      <c r="GJ158" s="151"/>
      <c r="GK158" s="151"/>
      <c r="GL158" s="151"/>
      <c r="GM158" s="151"/>
      <c r="GN158" s="151"/>
      <c r="GO158" s="151"/>
      <c r="GP158" s="151"/>
      <c r="GQ158" s="151"/>
      <c r="GR158" s="151"/>
      <c r="GS158" s="151"/>
      <c r="GT158" s="151"/>
      <c r="GU158" s="151"/>
      <c r="GV158" s="151"/>
      <c r="GW158" s="151"/>
      <c r="GX158" s="151"/>
      <c r="GY158" s="151"/>
      <c r="GZ158" s="151"/>
      <c r="HA158" s="151"/>
      <c r="HB158" s="151"/>
      <c r="HC158" s="151"/>
      <c r="HD158" s="151"/>
      <c r="HE158" s="151"/>
      <c r="HF158" s="151"/>
      <c r="HG158" s="151"/>
      <c r="HH158" s="151"/>
      <c r="HI158" s="151"/>
      <c r="HJ158" s="151"/>
      <c r="HK158" s="151"/>
      <c r="HL158" s="151"/>
      <c r="HM158" s="151"/>
      <c r="HN158" s="151"/>
      <c r="HO158" s="151"/>
      <c r="HP158" s="151"/>
      <c r="HQ158" s="151"/>
      <c r="HR158" s="151"/>
      <c r="HS158" s="151"/>
      <c r="HT158" s="151"/>
      <c r="HU158" s="151"/>
      <c r="HV158" s="151"/>
      <c r="HW158" s="151"/>
      <c r="HX158" s="151"/>
      <c r="HY158" s="151"/>
      <c r="HZ158" s="151"/>
      <c r="IA158" s="151"/>
      <c r="IB158" s="151"/>
      <c r="IC158" s="151"/>
      <c r="ID158" s="151"/>
      <c r="IE158" s="151"/>
      <c r="IF158" s="151"/>
      <c r="IG158" s="151"/>
      <c r="IH158" s="151"/>
      <c r="II158" s="151"/>
      <c r="IJ158" s="151"/>
      <c r="IK158" s="151"/>
      <c r="IL158" s="151"/>
      <c r="IM158" s="151"/>
      <c r="IN158" s="151"/>
      <c r="IO158" s="151"/>
      <c r="IP158" s="151"/>
      <c r="IQ158" s="151"/>
      <c r="IR158" s="151"/>
      <c r="IS158" s="151"/>
      <c r="IT158" s="151"/>
      <c r="IU158" s="151"/>
      <c r="IV158" s="151"/>
    </row>
    <row r="159" spans="1:256" ht="11.25" customHeight="1">
      <c r="A159" s="151"/>
      <c r="B159" s="151"/>
      <c r="C159" s="151"/>
      <c r="D159" s="151"/>
      <c r="E159" s="151"/>
      <c r="F159" s="151"/>
      <c r="G159" s="151"/>
      <c r="H159" s="151"/>
      <c r="I159" s="151"/>
      <c r="J159" s="151"/>
      <c r="L159" s="151"/>
      <c r="M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0"/>
      <c r="Z159" s="151"/>
      <c r="AA159" s="151"/>
      <c r="AB159" s="151"/>
      <c r="AC159" s="151"/>
      <c r="AD159" s="151"/>
      <c r="AE159" s="151"/>
      <c r="AF159" s="151"/>
      <c r="AG159" s="151"/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  <c r="BI159" s="151"/>
      <c r="BJ159" s="151"/>
      <c r="BK159" s="151"/>
      <c r="BL159" s="151"/>
      <c r="BM159" s="151"/>
      <c r="BN159" s="151"/>
      <c r="BO159" s="151"/>
      <c r="BP159" s="151"/>
      <c r="BQ159" s="151"/>
      <c r="BR159" s="151"/>
      <c r="BS159" s="151"/>
      <c r="BT159" s="151"/>
      <c r="BU159" s="151"/>
      <c r="BV159" s="151"/>
      <c r="BW159" s="151"/>
      <c r="BX159" s="151"/>
      <c r="BY159" s="151"/>
      <c r="BZ159" s="151"/>
      <c r="CA159" s="151"/>
      <c r="CB159" s="151"/>
      <c r="CC159" s="151"/>
      <c r="CD159" s="151"/>
      <c r="CE159" s="151"/>
      <c r="CF159" s="151"/>
      <c r="CG159" s="151"/>
      <c r="CH159" s="151"/>
      <c r="CI159" s="151"/>
      <c r="CJ159" s="151"/>
      <c r="CK159" s="151"/>
      <c r="CL159" s="151"/>
      <c r="CM159" s="151"/>
      <c r="CN159" s="151"/>
      <c r="CO159" s="151"/>
      <c r="CP159" s="151"/>
      <c r="CQ159" s="151"/>
      <c r="CR159" s="151"/>
      <c r="CS159" s="151"/>
      <c r="CT159" s="151"/>
      <c r="CU159" s="151"/>
      <c r="CV159" s="151"/>
      <c r="CW159" s="151"/>
      <c r="CX159" s="151"/>
      <c r="CY159" s="151"/>
      <c r="CZ159" s="151"/>
      <c r="DA159" s="151"/>
      <c r="DB159" s="151"/>
      <c r="DC159" s="151"/>
      <c r="DD159" s="151"/>
      <c r="DE159" s="151"/>
      <c r="DF159" s="151"/>
      <c r="DG159" s="151"/>
      <c r="DH159" s="151"/>
      <c r="DI159" s="151"/>
      <c r="DJ159" s="151"/>
      <c r="DK159" s="151"/>
      <c r="DL159" s="151"/>
      <c r="DM159" s="151"/>
      <c r="DN159" s="151"/>
      <c r="DO159" s="151"/>
      <c r="DP159" s="151"/>
      <c r="DQ159" s="151"/>
      <c r="DR159" s="151"/>
      <c r="DS159" s="151"/>
      <c r="DT159" s="151"/>
      <c r="DU159" s="151"/>
      <c r="DV159" s="151"/>
      <c r="DW159" s="151"/>
      <c r="DX159" s="151"/>
      <c r="DY159" s="151"/>
      <c r="DZ159" s="151"/>
      <c r="EA159" s="151"/>
      <c r="EB159" s="151"/>
      <c r="EC159" s="151"/>
      <c r="ED159" s="151"/>
      <c r="EE159" s="151"/>
      <c r="EF159" s="151"/>
      <c r="EG159" s="151"/>
      <c r="EH159" s="151"/>
      <c r="EI159" s="151"/>
      <c r="EJ159" s="151"/>
      <c r="EK159" s="151"/>
      <c r="EL159" s="151"/>
      <c r="EM159" s="151"/>
      <c r="EN159" s="151"/>
      <c r="EO159" s="151"/>
      <c r="EP159" s="151"/>
      <c r="EQ159" s="151"/>
      <c r="ER159" s="151"/>
      <c r="ES159" s="151"/>
      <c r="ET159" s="151"/>
      <c r="EU159" s="151"/>
      <c r="EV159" s="151"/>
      <c r="EW159" s="151"/>
      <c r="EX159" s="151"/>
      <c r="EY159" s="151"/>
      <c r="EZ159" s="151"/>
      <c r="FA159" s="151"/>
      <c r="FB159" s="151"/>
      <c r="FC159" s="151"/>
      <c r="FD159" s="151"/>
      <c r="FE159" s="151"/>
      <c r="FF159" s="151"/>
      <c r="FG159" s="151"/>
      <c r="FH159" s="151"/>
      <c r="FI159" s="151"/>
      <c r="FJ159" s="151"/>
      <c r="FK159" s="151"/>
      <c r="FL159" s="151"/>
      <c r="FM159" s="151"/>
      <c r="FN159" s="151"/>
      <c r="FO159" s="151"/>
      <c r="FP159" s="151"/>
      <c r="FQ159" s="151"/>
      <c r="FR159" s="151"/>
      <c r="FS159" s="151"/>
      <c r="FT159" s="151"/>
      <c r="FU159" s="151"/>
      <c r="FV159" s="151"/>
      <c r="FW159" s="151"/>
      <c r="FX159" s="151"/>
      <c r="FY159" s="151"/>
      <c r="FZ159" s="151"/>
      <c r="GA159" s="151"/>
      <c r="GB159" s="151"/>
      <c r="GC159" s="151"/>
      <c r="GD159" s="151"/>
      <c r="GE159" s="151"/>
      <c r="GF159" s="151"/>
      <c r="GG159" s="151"/>
      <c r="GH159" s="151"/>
      <c r="GI159" s="151"/>
      <c r="GJ159" s="151"/>
      <c r="GK159" s="151"/>
      <c r="GL159" s="151"/>
      <c r="GM159" s="151"/>
      <c r="GN159" s="151"/>
      <c r="GO159" s="151"/>
      <c r="GP159" s="151"/>
      <c r="GQ159" s="151"/>
      <c r="GR159" s="151"/>
      <c r="GS159" s="151"/>
      <c r="GT159" s="151"/>
      <c r="GU159" s="151"/>
      <c r="GV159" s="151"/>
      <c r="GW159" s="151"/>
      <c r="GX159" s="151"/>
      <c r="GY159" s="151"/>
      <c r="GZ159" s="151"/>
      <c r="HA159" s="151"/>
      <c r="HB159" s="151"/>
      <c r="HC159" s="151"/>
      <c r="HD159" s="151"/>
      <c r="HE159" s="151"/>
      <c r="HF159" s="151"/>
      <c r="HG159" s="151"/>
      <c r="HH159" s="151"/>
      <c r="HI159" s="151"/>
      <c r="HJ159" s="151"/>
      <c r="HK159" s="151"/>
      <c r="HL159" s="151"/>
      <c r="HM159" s="151"/>
      <c r="HN159" s="151"/>
      <c r="HO159" s="151"/>
      <c r="HP159" s="151"/>
      <c r="HQ159" s="151"/>
      <c r="HR159" s="151"/>
      <c r="HS159" s="151"/>
      <c r="HT159" s="151"/>
      <c r="HU159" s="151"/>
      <c r="HV159" s="151"/>
      <c r="HW159" s="151"/>
      <c r="HX159" s="151"/>
      <c r="HY159" s="151"/>
      <c r="HZ159" s="151"/>
      <c r="IA159" s="151"/>
      <c r="IB159" s="151"/>
      <c r="IC159" s="151"/>
      <c r="ID159" s="151"/>
      <c r="IE159" s="151"/>
      <c r="IF159" s="151"/>
      <c r="IG159" s="151"/>
      <c r="IH159" s="151"/>
      <c r="II159" s="151"/>
      <c r="IJ159" s="151"/>
      <c r="IK159" s="151"/>
      <c r="IL159" s="151"/>
      <c r="IM159" s="151"/>
      <c r="IN159" s="151"/>
      <c r="IO159" s="151"/>
      <c r="IP159" s="151"/>
      <c r="IQ159" s="151"/>
      <c r="IR159" s="151"/>
      <c r="IS159" s="151"/>
      <c r="IT159" s="151"/>
      <c r="IU159" s="151"/>
      <c r="IV159" s="151"/>
    </row>
    <row r="160" spans="1:256" ht="11.25" customHeight="1">
      <c r="A160" s="151"/>
      <c r="B160" s="151"/>
      <c r="C160" s="151"/>
      <c r="D160" s="151"/>
      <c r="E160" s="151"/>
      <c r="F160" s="151"/>
      <c r="G160" s="151"/>
      <c r="H160" s="151"/>
      <c r="I160" s="151"/>
      <c r="J160" s="151"/>
      <c r="L160" s="151"/>
      <c r="M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0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  <c r="BI160" s="151"/>
      <c r="BJ160" s="151"/>
      <c r="BK160" s="151"/>
      <c r="BL160" s="151"/>
      <c r="BM160" s="151"/>
      <c r="BN160" s="151"/>
      <c r="BO160" s="151"/>
      <c r="BP160" s="151"/>
      <c r="BQ160" s="151"/>
      <c r="BR160" s="151"/>
      <c r="BS160" s="151"/>
      <c r="BT160" s="151"/>
      <c r="BU160" s="151"/>
      <c r="BV160" s="151"/>
      <c r="BW160" s="151"/>
      <c r="BX160" s="151"/>
      <c r="BY160" s="151"/>
      <c r="BZ160" s="151"/>
      <c r="CA160" s="151"/>
      <c r="CB160" s="151"/>
      <c r="CC160" s="151"/>
      <c r="CD160" s="151"/>
      <c r="CE160" s="151"/>
      <c r="CF160" s="151"/>
      <c r="CG160" s="151"/>
      <c r="CH160" s="151"/>
      <c r="CI160" s="151"/>
      <c r="CJ160" s="151"/>
      <c r="CK160" s="151"/>
      <c r="CL160" s="151"/>
      <c r="CM160" s="151"/>
      <c r="CN160" s="151"/>
      <c r="CO160" s="151"/>
      <c r="CP160" s="151"/>
      <c r="CQ160" s="151"/>
      <c r="CR160" s="151"/>
      <c r="CS160" s="151"/>
      <c r="CT160" s="151"/>
      <c r="CU160" s="151"/>
      <c r="CV160" s="151"/>
      <c r="CW160" s="151"/>
      <c r="CX160" s="151"/>
      <c r="CY160" s="151"/>
      <c r="CZ160" s="151"/>
      <c r="DA160" s="151"/>
      <c r="DB160" s="151"/>
      <c r="DC160" s="151"/>
      <c r="DD160" s="151"/>
      <c r="DE160" s="151"/>
      <c r="DF160" s="151"/>
      <c r="DG160" s="151"/>
      <c r="DH160" s="151"/>
      <c r="DI160" s="151"/>
      <c r="DJ160" s="151"/>
      <c r="DK160" s="151"/>
      <c r="DL160" s="151"/>
      <c r="DM160" s="151"/>
      <c r="DN160" s="151"/>
      <c r="DO160" s="151"/>
      <c r="DP160" s="151"/>
      <c r="DQ160" s="151"/>
      <c r="DR160" s="151"/>
      <c r="DS160" s="151"/>
      <c r="DT160" s="151"/>
      <c r="DU160" s="151"/>
      <c r="DV160" s="151"/>
      <c r="DW160" s="151"/>
      <c r="DX160" s="151"/>
      <c r="DY160" s="151"/>
      <c r="DZ160" s="151"/>
      <c r="EA160" s="151"/>
      <c r="EB160" s="151"/>
      <c r="EC160" s="151"/>
      <c r="ED160" s="151"/>
      <c r="EE160" s="151"/>
      <c r="EF160" s="151"/>
      <c r="EG160" s="151"/>
      <c r="EH160" s="151"/>
      <c r="EI160" s="151"/>
      <c r="EJ160" s="151"/>
      <c r="EK160" s="151"/>
      <c r="EL160" s="151"/>
      <c r="EM160" s="151"/>
      <c r="EN160" s="151"/>
      <c r="EO160" s="151"/>
      <c r="EP160" s="151"/>
      <c r="EQ160" s="151"/>
      <c r="ER160" s="151"/>
      <c r="ES160" s="151"/>
      <c r="ET160" s="151"/>
      <c r="EU160" s="151"/>
      <c r="EV160" s="151"/>
      <c r="EW160" s="151"/>
      <c r="EX160" s="151"/>
      <c r="EY160" s="151"/>
      <c r="EZ160" s="151"/>
      <c r="FA160" s="151"/>
      <c r="FB160" s="151"/>
      <c r="FC160" s="151"/>
      <c r="FD160" s="151"/>
      <c r="FE160" s="151"/>
      <c r="FF160" s="151"/>
      <c r="FG160" s="151"/>
      <c r="FH160" s="151"/>
      <c r="FI160" s="151"/>
      <c r="FJ160" s="151"/>
      <c r="FK160" s="151"/>
      <c r="FL160" s="151"/>
      <c r="FM160" s="151"/>
      <c r="FN160" s="151"/>
      <c r="FO160" s="151"/>
      <c r="FP160" s="151"/>
      <c r="FQ160" s="151"/>
      <c r="FR160" s="151"/>
      <c r="FS160" s="151"/>
      <c r="FT160" s="151"/>
      <c r="FU160" s="151"/>
      <c r="FV160" s="151"/>
      <c r="FW160" s="151"/>
      <c r="FX160" s="151"/>
      <c r="FY160" s="151"/>
      <c r="FZ160" s="151"/>
      <c r="GA160" s="151"/>
      <c r="GB160" s="151"/>
      <c r="GC160" s="151"/>
      <c r="GD160" s="151"/>
      <c r="GE160" s="151"/>
      <c r="GF160" s="151"/>
      <c r="GG160" s="151"/>
      <c r="GH160" s="151"/>
      <c r="GI160" s="151"/>
      <c r="GJ160" s="151"/>
      <c r="GK160" s="151"/>
      <c r="GL160" s="151"/>
      <c r="GM160" s="151"/>
      <c r="GN160" s="151"/>
      <c r="GO160" s="151"/>
      <c r="GP160" s="151"/>
      <c r="GQ160" s="151"/>
      <c r="GR160" s="151"/>
      <c r="GS160" s="151"/>
      <c r="GT160" s="151"/>
      <c r="GU160" s="151"/>
      <c r="GV160" s="151"/>
      <c r="GW160" s="151"/>
      <c r="GX160" s="151"/>
      <c r="GY160" s="151"/>
      <c r="GZ160" s="151"/>
      <c r="HA160" s="151"/>
      <c r="HB160" s="151"/>
      <c r="HC160" s="151"/>
      <c r="HD160" s="151"/>
      <c r="HE160" s="151"/>
      <c r="HF160" s="151"/>
      <c r="HG160" s="151"/>
      <c r="HH160" s="151"/>
      <c r="HI160" s="151"/>
      <c r="HJ160" s="151"/>
      <c r="HK160" s="151"/>
      <c r="HL160" s="151"/>
      <c r="HM160" s="151"/>
      <c r="HN160" s="151"/>
      <c r="HO160" s="151"/>
      <c r="HP160" s="151"/>
      <c r="HQ160" s="151"/>
      <c r="HR160" s="151"/>
      <c r="HS160" s="151"/>
      <c r="HT160" s="151"/>
      <c r="HU160" s="151"/>
      <c r="HV160" s="151"/>
      <c r="HW160" s="151"/>
      <c r="HX160" s="151"/>
      <c r="HY160" s="151"/>
      <c r="HZ160" s="151"/>
      <c r="IA160" s="151"/>
      <c r="IB160" s="151"/>
      <c r="IC160" s="151"/>
      <c r="ID160" s="151"/>
      <c r="IE160" s="151"/>
      <c r="IF160" s="151"/>
      <c r="IG160" s="151"/>
      <c r="IH160" s="151"/>
      <c r="II160" s="151"/>
      <c r="IJ160" s="151"/>
      <c r="IK160" s="151"/>
      <c r="IL160" s="151"/>
      <c r="IM160" s="151"/>
      <c r="IN160" s="151"/>
      <c r="IO160" s="151"/>
      <c r="IP160" s="151"/>
      <c r="IQ160" s="151"/>
      <c r="IR160" s="151"/>
      <c r="IS160" s="151"/>
      <c r="IT160" s="151"/>
      <c r="IU160" s="151"/>
      <c r="IV160" s="151"/>
    </row>
    <row r="161" spans="1:256" ht="11.25" customHeight="1">
      <c r="A161" s="151"/>
      <c r="B161" s="151"/>
      <c r="C161" s="151"/>
      <c r="D161" s="151"/>
      <c r="E161" s="151"/>
      <c r="F161" s="151"/>
      <c r="G161" s="151"/>
      <c r="H161" s="151"/>
      <c r="I161" s="151"/>
      <c r="J161" s="151"/>
      <c r="L161" s="151"/>
      <c r="M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0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  <c r="BI161" s="151"/>
      <c r="BJ161" s="151"/>
      <c r="BK161" s="151"/>
      <c r="BL161" s="151"/>
      <c r="BM161" s="151"/>
      <c r="BN161" s="151"/>
      <c r="BO161" s="151"/>
      <c r="BP161" s="151"/>
      <c r="BQ161" s="151"/>
      <c r="BR161" s="151"/>
      <c r="BS161" s="151"/>
      <c r="BT161" s="151"/>
      <c r="BU161" s="151"/>
      <c r="BV161" s="151"/>
      <c r="BW161" s="151"/>
      <c r="BX161" s="151"/>
      <c r="BY161" s="151"/>
      <c r="BZ161" s="151"/>
      <c r="CA161" s="151"/>
      <c r="CB161" s="151"/>
      <c r="CC161" s="151"/>
      <c r="CD161" s="151"/>
      <c r="CE161" s="151"/>
      <c r="CF161" s="151"/>
      <c r="CG161" s="151"/>
      <c r="CH161" s="151"/>
      <c r="CI161" s="151"/>
      <c r="CJ161" s="151"/>
      <c r="CK161" s="151"/>
      <c r="CL161" s="151"/>
      <c r="CM161" s="151"/>
      <c r="CN161" s="151"/>
      <c r="CO161" s="151"/>
      <c r="CP161" s="151"/>
      <c r="CQ161" s="151"/>
      <c r="CR161" s="151"/>
      <c r="CS161" s="151"/>
      <c r="CT161" s="151"/>
      <c r="CU161" s="151"/>
      <c r="CV161" s="151"/>
      <c r="CW161" s="151"/>
      <c r="CX161" s="151"/>
      <c r="CY161" s="151"/>
      <c r="CZ161" s="151"/>
      <c r="DA161" s="151"/>
      <c r="DB161" s="151"/>
      <c r="DC161" s="151"/>
      <c r="DD161" s="151"/>
      <c r="DE161" s="151"/>
      <c r="DF161" s="151"/>
      <c r="DG161" s="151"/>
      <c r="DH161" s="151"/>
      <c r="DI161" s="151"/>
      <c r="DJ161" s="151"/>
      <c r="DK161" s="151"/>
      <c r="DL161" s="151"/>
      <c r="DM161" s="151"/>
      <c r="DN161" s="151"/>
      <c r="DO161" s="151"/>
      <c r="DP161" s="151"/>
      <c r="DQ161" s="151"/>
      <c r="DR161" s="151"/>
      <c r="DS161" s="151"/>
      <c r="DT161" s="151"/>
      <c r="DU161" s="151"/>
      <c r="DV161" s="151"/>
      <c r="DW161" s="151"/>
      <c r="DX161" s="151"/>
      <c r="DY161" s="151"/>
      <c r="DZ161" s="151"/>
      <c r="EA161" s="151"/>
      <c r="EB161" s="151"/>
      <c r="EC161" s="151"/>
      <c r="ED161" s="151"/>
      <c r="EE161" s="151"/>
      <c r="EF161" s="151"/>
      <c r="EG161" s="151"/>
      <c r="EH161" s="151"/>
      <c r="EI161" s="151"/>
      <c r="EJ161" s="151"/>
      <c r="EK161" s="151"/>
      <c r="EL161" s="151"/>
      <c r="EM161" s="151"/>
      <c r="EN161" s="151"/>
      <c r="EO161" s="151"/>
      <c r="EP161" s="151"/>
      <c r="EQ161" s="151"/>
      <c r="ER161" s="151"/>
      <c r="ES161" s="151"/>
      <c r="ET161" s="151"/>
      <c r="EU161" s="151"/>
      <c r="EV161" s="151"/>
      <c r="EW161" s="151"/>
      <c r="EX161" s="151"/>
      <c r="EY161" s="151"/>
      <c r="EZ161" s="151"/>
      <c r="FA161" s="151"/>
      <c r="FB161" s="151"/>
      <c r="FC161" s="151"/>
      <c r="FD161" s="151"/>
      <c r="FE161" s="151"/>
      <c r="FF161" s="151"/>
      <c r="FG161" s="151"/>
      <c r="FH161" s="151"/>
      <c r="FI161" s="151"/>
      <c r="FJ161" s="151"/>
      <c r="FK161" s="151"/>
      <c r="FL161" s="151"/>
      <c r="FM161" s="151"/>
      <c r="FN161" s="151"/>
      <c r="FO161" s="151"/>
      <c r="FP161" s="151"/>
      <c r="FQ161" s="151"/>
      <c r="FR161" s="151"/>
      <c r="FS161" s="151"/>
      <c r="FT161" s="151"/>
      <c r="FU161" s="151"/>
      <c r="FV161" s="151"/>
      <c r="FW161" s="151"/>
      <c r="FX161" s="151"/>
      <c r="FY161" s="151"/>
      <c r="FZ161" s="151"/>
      <c r="GA161" s="151"/>
      <c r="GB161" s="151"/>
      <c r="GC161" s="151"/>
      <c r="GD161" s="151"/>
      <c r="GE161" s="151"/>
      <c r="GF161" s="151"/>
      <c r="GG161" s="151"/>
      <c r="GH161" s="151"/>
      <c r="GI161" s="151"/>
      <c r="GJ161" s="151"/>
      <c r="GK161" s="151"/>
      <c r="GL161" s="151"/>
      <c r="GM161" s="151"/>
      <c r="GN161" s="151"/>
      <c r="GO161" s="151"/>
      <c r="GP161" s="151"/>
      <c r="GQ161" s="151"/>
      <c r="GR161" s="151"/>
      <c r="GS161" s="151"/>
      <c r="GT161" s="151"/>
      <c r="GU161" s="151"/>
      <c r="GV161" s="151"/>
      <c r="GW161" s="151"/>
      <c r="GX161" s="151"/>
      <c r="GY161" s="151"/>
      <c r="GZ161" s="151"/>
      <c r="HA161" s="151"/>
      <c r="HB161" s="151"/>
      <c r="HC161" s="151"/>
      <c r="HD161" s="151"/>
      <c r="HE161" s="151"/>
      <c r="HF161" s="151"/>
      <c r="HG161" s="151"/>
      <c r="HH161" s="151"/>
      <c r="HI161" s="151"/>
      <c r="HJ161" s="151"/>
      <c r="HK161" s="151"/>
      <c r="HL161" s="151"/>
      <c r="HM161" s="151"/>
      <c r="HN161" s="151"/>
      <c r="HO161" s="151"/>
      <c r="HP161" s="151"/>
      <c r="HQ161" s="151"/>
      <c r="HR161" s="151"/>
      <c r="HS161" s="151"/>
      <c r="HT161" s="151"/>
      <c r="HU161" s="151"/>
      <c r="HV161" s="151"/>
      <c r="HW161" s="151"/>
      <c r="HX161" s="151"/>
      <c r="HY161" s="151"/>
      <c r="HZ161" s="151"/>
      <c r="IA161" s="151"/>
      <c r="IB161" s="151"/>
      <c r="IC161" s="151"/>
      <c r="ID161" s="151"/>
      <c r="IE161" s="151"/>
      <c r="IF161" s="151"/>
      <c r="IG161" s="151"/>
      <c r="IH161" s="151"/>
      <c r="II161" s="151"/>
      <c r="IJ161" s="151"/>
      <c r="IK161" s="151"/>
      <c r="IL161" s="151"/>
      <c r="IM161" s="151"/>
      <c r="IN161" s="151"/>
      <c r="IO161" s="151"/>
      <c r="IP161" s="151"/>
      <c r="IQ161" s="151"/>
      <c r="IR161" s="151"/>
      <c r="IS161" s="151"/>
      <c r="IT161" s="151"/>
      <c r="IU161" s="151"/>
      <c r="IV161" s="151"/>
    </row>
    <row r="162" spans="1:256" ht="11.25" customHeight="1">
      <c r="A162" s="151"/>
      <c r="B162" s="151"/>
      <c r="C162" s="151"/>
      <c r="D162" s="151"/>
      <c r="E162" s="151"/>
      <c r="F162" s="151"/>
      <c r="G162" s="151"/>
      <c r="H162" s="151"/>
      <c r="I162" s="151"/>
      <c r="J162" s="151"/>
      <c r="L162" s="151"/>
      <c r="M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0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51"/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1"/>
      <c r="DE162" s="151"/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51"/>
      <c r="DP162" s="151"/>
      <c r="DQ162" s="151"/>
      <c r="DR162" s="151"/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1"/>
      <c r="EC162" s="151"/>
      <c r="ED162" s="151"/>
      <c r="EE162" s="151"/>
      <c r="EF162" s="151"/>
      <c r="EG162" s="151"/>
      <c r="EH162" s="151"/>
      <c r="EI162" s="151"/>
      <c r="EJ162" s="151"/>
      <c r="EK162" s="151"/>
      <c r="EL162" s="151"/>
      <c r="EM162" s="151"/>
      <c r="EN162" s="151"/>
      <c r="EO162" s="151"/>
      <c r="EP162" s="151"/>
      <c r="EQ162" s="151"/>
      <c r="ER162" s="151"/>
      <c r="ES162" s="151"/>
      <c r="ET162" s="151"/>
      <c r="EU162" s="151"/>
      <c r="EV162" s="151"/>
      <c r="EW162" s="151"/>
      <c r="EX162" s="151"/>
      <c r="EY162" s="151"/>
      <c r="EZ162" s="151"/>
      <c r="FA162" s="151"/>
      <c r="FB162" s="151"/>
      <c r="FC162" s="151"/>
      <c r="FD162" s="151"/>
      <c r="FE162" s="151"/>
      <c r="FF162" s="151"/>
      <c r="FG162" s="151"/>
      <c r="FH162" s="151"/>
      <c r="FI162" s="151"/>
      <c r="FJ162" s="151"/>
      <c r="FK162" s="151"/>
      <c r="FL162" s="151"/>
      <c r="FM162" s="151"/>
      <c r="FN162" s="151"/>
      <c r="FO162" s="151"/>
      <c r="FP162" s="151"/>
      <c r="FQ162" s="151"/>
      <c r="FR162" s="151"/>
      <c r="FS162" s="151"/>
      <c r="FT162" s="151"/>
      <c r="FU162" s="151"/>
      <c r="FV162" s="151"/>
      <c r="FW162" s="151"/>
      <c r="FX162" s="151"/>
      <c r="FY162" s="151"/>
      <c r="FZ162" s="151"/>
      <c r="GA162" s="151"/>
      <c r="GB162" s="151"/>
      <c r="GC162" s="151"/>
      <c r="GD162" s="151"/>
      <c r="GE162" s="151"/>
      <c r="GF162" s="151"/>
      <c r="GG162" s="151"/>
      <c r="GH162" s="151"/>
      <c r="GI162" s="151"/>
      <c r="GJ162" s="151"/>
      <c r="GK162" s="151"/>
      <c r="GL162" s="151"/>
      <c r="GM162" s="151"/>
      <c r="GN162" s="151"/>
      <c r="GO162" s="151"/>
      <c r="GP162" s="151"/>
      <c r="GQ162" s="151"/>
      <c r="GR162" s="151"/>
      <c r="GS162" s="151"/>
      <c r="GT162" s="151"/>
      <c r="GU162" s="151"/>
      <c r="GV162" s="151"/>
      <c r="GW162" s="151"/>
      <c r="GX162" s="151"/>
      <c r="GY162" s="151"/>
      <c r="GZ162" s="151"/>
      <c r="HA162" s="151"/>
      <c r="HB162" s="151"/>
      <c r="HC162" s="151"/>
      <c r="HD162" s="151"/>
      <c r="HE162" s="151"/>
      <c r="HF162" s="151"/>
      <c r="HG162" s="151"/>
      <c r="HH162" s="151"/>
      <c r="HI162" s="151"/>
      <c r="HJ162" s="151"/>
      <c r="HK162" s="151"/>
      <c r="HL162" s="151"/>
      <c r="HM162" s="151"/>
      <c r="HN162" s="151"/>
      <c r="HO162" s="151"/>
      <c r="HP162" s="151"/>
      <c r="HQ162" s="151"/>
      <c r="HR162" s="151"/>
      <c r="HS162" s="151"/>
      <c r="HT162" s="151"/>
      <c r="HU162" s="151"/>
      <c r="HV162" s="151"/>
      <c r="HW162" s="151"/>
      <c r="HX162" s="151"/>
      <c r="HY162" s="151"/>
      <c r="HZ162" s="151"/>
      <c r="IA162" s="151"/>
      <c r="IB162" s="151"/>
      <c r="IC162" s="151"/>
      <c r="ID162" s="151"/>
      <c r="IE162" s="151"/>
      <c r="IF162" s="151"/>
      <c r="IG162" s="151"/>
      <c r="IH162" s="151"/>
      <c r="II162" s="151"/>
      <c r="IJ162" s="151"/>
      <c r="IK162" s="151"/>
      <c r="IL162" s="151"/>
      <c r="IM162" s="151"/>
      <c r="IN162" s="151"/>
      <c r="IO162" s="151"/>
      <c r="IP162" s="151"/>
      <c r="IQ162" s="151"/>
      <c r="IR162" s="151"/>
      <c r="IS162" s="151"/>
      <c r="IT162" s="151"/>
      <c r="IU162" s="151"/>
      <c r="IV162" s="151"/>
    </row>
    <row r="163" spans="1:256" ht="11.25" customHeight="1">
      <c r="A163" s="151"/>
      <c r="B163" s="151"/>
      <c r="C163" s="151"/>
      <c r="D163" s="151"/>
      <c r="E163" s="151"/>
      <c r="F163" s="151"/>
      <c r="G163" s="151"/>
      <c r="H163" s="151"/>
      <c r="I163" s="151"/>
      <c r="J163" s="151"/>
      <c r="L163" s="151"/>
      <c r="M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0"/>
      <c r="Z163" s="151"/>
      <c r="AA163" s="151"/>
      <c r="AB163" s="151"/>
      <c r="AC163" s="151"/>
      <c r="AD163" s="151"/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  <c r="BI163" s="151"/>
      <c r="BJ163" s="151"/>
      <c r="BK163" s="151"/>
      <c r="BL163" s="151"/>
      <c r="BM163" s="151"/>
      <c r="BN163" s="151"/>
      <c r="BO163" s="151"/>
      <c r="BP163" s="151"/>
      <c r="BQ163" s="151"/>
      <c r="BR163" s="151"/>
      <c r="BS163" s="151"/>
      <c r="BT163" s="151"/>
      <c r="BU163" s="151"/>
      <c r="BV163" s="151"/>
      <c r="BW163" s="151"/>
      <c r="BX163" s="151"/>
      <c r="BY163" s="151"/>
      <c r="BZ163" s="151"/>
      <c r="CA163" s="151"/>
      <c r="CB163" s="151"/>
      <c r="CC163" s="151"/>
      <c r="CD163" s="151"/>
      <c r="CE163" s="151"/>
      <c r="CF163" s="151"/>
      <c r="CG163" s="151"/>
      <c r="CH163" s="151"/>
      <c r="CI163" s="151"/>
      <c r="CJ163" s="151"/>
      <c r="CK163" s="151"/>
      <c r="CL163" s="151"/>
      <c r="CM163" s="151"/>
      <c r="CN163" s="151"/>
      <c r="CO163" s="151"/>
      <c r="CP163" s="151"/>
      <c r="CQ163" s="151"/>
      <c r="CR163" s="151"/>
      <c r="CS163" s="151"/>
      <c r="CT163" s="151"/>
      <c r="CU163" s="151"/>
      <c r="CV163" s="151"/>
      <c r="CW163" s="151"/>
      <c r="CX163" s="151"/>
      <c r="CY163" s="151"/>
      <c r="CZ163" s="151"/>
      <c r="DA163" s="151"/>
      <c r="DB163" s="151"/>
      <c r="DC163" s="151"/>
      <c r="DD163" s="151"/>
      <c r="DE163" s="151"/>
      <c r="DF163" s="151"/>
      <c r="DG163" s="151"/>
      <c r="DH163" s="151"/>
      <c r="DI163" s="151"/>
      <c r="DJ163" s="151"/>
      <c r="DK163" s="151"/>
      <c r="DL163" s="151"/>
      <c r="DM163" s="151"/>
      <c r="DN163" s="151"/>
      <c r="DO163" s="151"/>
      <c r="DP163" s="151"/>
      <c r="DQ163" s="151"/>
      <c r="DR163" s="151"/>
      <c r="DS163" s="151"/>
      <c r="DT163" s="151"/>
      <c r="DU163" s="151"/>
      <c r="DV163" s="151"/>
      <c r="DW163" s="151"/>
      <c r="DX163" s="151"/>
      <c r="DY163" s="151"/>
      <c r="DZ163" s="151"/>
      <c r="EA163" s="151"/>
      <c r="EB163" s="151"/>
      <c r="EC163" s="151"/>
      <c r="ED163" s="151"/>
      <c r="EE163" s="151"/>
      <c r="EF163" s="151"/>
      <c r="EG163" s="151"/>
      <c r="EH163" s="151"/>
      <c r="EI163" s="151"/>
      <c r="EJ163" s="151"/>
      <c r="EK163" s="151"/>
      <c r="EL163" s="151"/>
      <c r="EM163" s="151"/>
      <c r="EN163" s="151"/>
      <c r="EO163" s="151"/>
      <c r="EP163" s="151"/>
      <c r="EQ163" s="151"/>
      <c r="ER163" s="151"/>
      <c r="ES163" s="151"/>
      <c r="ET163" s="151"/>
      <c r="EU163" s="151"/>
      <c r="EV163" s="151"/>
      <c r="EW163" s="151"/>
      <c r="EX163" s="151"/>
      <c r="EY163" s="151"/>
      <c r="EZ163" s="151"/>
      <c r="FA163" s="151"/>
      <c r="FB163" s="151"/>
      <c r="FC163" s="151"/>
      <c r="FD163" s="151"/>
      <c r="FE163" s="151"/>
      <c r="FF163" s="151"/>
      <c r="FG163" s="151"/>
      <c r="FH163" s="151"/>
      <c r="FI163" s="151"/>
      <c r="FJ163" s="151"/>
      <c r="FK163" s="151"/>
      <c r="FL163" s="151"/>
      <c r="FM163" s="151"/>
      <c r="FN163" s="151"/>
      <c r="FO163" s="151"/>
      <c r="FP163" s="151"/>
      <c r="FQ163" s="151"/>
      <c r="FR163" s="151"/>
      <c r="FS163" s="151"/>
      <c r="FT163" s="151"/>
      <c r="FU163" s="151"/>
      <c r="FV163" s="151"/>
      <c r="FW163" s="151"/>
      <c r="FX163" s="151"/>
      <c r="FY163" s="151"/>
      <c r="FZ163" s="151"/>
      <c r="GA163" s="151"/>
      <c r="GB163" s="151"/>
      <c r="GC163" s="151"/>
      <c r="GD163" s="151"/>
      <c r="GE163" s="151"/>
      <c r="GF163" s="151"/>
      <c r="GG163" s="151"/>
      <c r="GH163" s="151"/>
      <c r="GI163" s="151"/>
      <c r="GJ163" s="151"/>
      <c r="GK163" s="151"/>
      <c r="GL163" s="151"/>
      <c r="GM163" s="151"/>
      <c r="GN163" s="151"/>
      <c r="GO163" s="151"/>
      <c r="GP163" s="151"/>
      <c r="GQ163" s="151"/>
      <c r="GR163" s="151"/>
      <c r="GS163" s="151"/>
      <c r="GT163" s="151"/>
      <c r="GU163" s="151"/>
      <c r="GV163" s="151"/>
      <c r="GW163" s="151"/>
      <c r="GX163" s="151"/>
      <c r="GY163" s="151"/>
      <c r="GZ163" s="151"/>
      <c r="HA163" s="151"/>
      <c r="HB163" s="151"/>
      <c r="HC163" s="151"/>
      <c r="HD163" s="151"/>
      <c r="HE163" s="151"/>
      <c r="HF163" s="151"/>
      <c r="HG163" s="151"/>
      <c r="HH163" s="151"/>
      <c r="HI163" s="151"/>
      <c r="HJ163" s="151"/>
      <c r="HK163" s="151"/>
      <c r="HL163" s="151"/>
      <c r="HM163" s="151"/>
      <c r="HN163" s="151"/>
      <c r="HO163" s="151"/>
      <c r="HP163" s="151"/>
      <c r="HQ163" s="151"/>
      <c r="HR163" s="151"/>
      <c r="HS163" s="151"/>
      <c r="HT163" s="151"/>
      <c r="HU163" s="151"/>
      <c r="HV163" s="151"/>
      <c r="HW163" s="151"/>
      <c r="HX163" s="151"/>
      <c r="HY163" s="151"/>
      <c r="HZ163" s="151"/>
      <c r="IA163" s="151"/>
      <c r="IB163" s="151"/>
      <c r="IC163" s="151"/>
      <c r="ID163" s="151"/>
      <c r="IE163" s="151"/>
      <c r="IF163" s="151"/>
      <c r="IG163" s="151"/>
      <c r="IH163" s="151"/>
      <c r="II163" s="151"/>
      <c r="IJ163" s="151"/>
      <c r="IK163" s="151"/>
      <c r="IL163" s="151"/>
      <c r="IM163" s="151"/>
      <c r="IN163" s="151"/>
      <c r="IO163" s="151"/>
      <c r="IP163" s="151"/>
      <c r="IQ163" s="151"/>
      <c r="IR163" s="151"/>
      <c r="IS163" s="151"/>
      <c r="IT163" s="151"/>
      <c r="IU163" s="151"/>
      <c r="IV163" s="151"/>
    </row>
    <row r="164" spans="1:256" ht="11.25" customHeight="1">
      <c r="A164" s="151"/>
      <c r="B164" s="151"/>
      <c r="C164" s="151"/>
      <c r="D164" s="151"/>
      <c r="E164" s="151"/>
      <c r="F164" s="151"/>
      <c r="G164" s="151"/>
      <c r="H164" s="151"/>
      <c r="I164" s="151"/>
      <c r="J164" s="151"/>
      <c r="L164" s="151"/>
      <c r="M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0"/>
      <c r="Z164" s="151"/>
      <c r="AA164" s="151"/>
      <c r="AB164" s="151"/>
      <c r="AC164" s="151"/>
      <c r="AD164" s="151"/>
      <c r="AE164" s="151"/>
      <c r="AF164" s="151"/>
      <c r="AG164" s="151"/>
      <c r="AH164" s="151"/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  <c r="BI164" s="151"/>
      <c r="BJ164" s="151"/>
      <c r="BK164" s="151"/>
      <c r="BL164" s="151"/>
      <c r="BM164" s="151"/>
      <c r="BN164" s="151"/>
      <c r="BO164" s="151"/>
      <c r="BP164" s="151"/>
      <c r="BQ164" s="151"/>
      <c r="BR164" s="151"/>
      <c r="BS164" s="151"/>
      <c r="BT164" s="151"/>
      <c r="BU164" s="151"/>
      <c r="BV164" s="151"/>
      <c r="BW164" s="151"/>
      <c r="BX164" s="151"/>
      <c r="BY164" s="151"/>
      <c r="BZ164" s="151"/>
      <c r="CA164" s="151"/>
      <c r="CB164" s="151"/>
      <c r="CC164" s="151"/>
      <c r="CD164" s="151"/>
      <c r="CE164" s="151"/>
      <c r="CF164" s="151"/>
      <c r="CG164" s="151"/>
      <c r="CH164" s="151"/>
      <c r="CI164" s="151"/>
      <c r="CJ164" s="151"/>
      <c r="CK164" s="151"/>
      <c r="CL164" s="151"/>
      <c r="CM164" s="151"/>
      <c r="CN164" s="151"/>
      <c r="CO164" s="151"/>
      <c r="CP164" s="151"/>
      <c r="CQ164" s="151"/>
      <c r="CR164" s="151"/>
      <c r="CS164" s="151"/>
      <c r="CT164" s="151"/>
      <c r="CU164" s="151"/>
      <c r="CV164" s="151"/>
      <c r="CW164" s="151"/>
      <c r="CX164" s="151"/>
      <c r="CY164" s="151"/>
      <c r="CZ164" s="151"/>
      <c r="DA164" s="151"/>
      <c r="DB164" s="151"/>
      <c r="DC164" s="151"/>
      <c r="DD164" s="151"/>
      <c r="DE164" s="151"/>
      <c r="DF164" s="151"/>
      <c r="DG164" s="151"/>
      <c r="DH164" s="151"/>
      <c r="DI164" s="151"/>
      <c r="DJ164" s="151"/>
      <c r="DK164" s="151"/>
      <c r="DL164" s="151"/>
      <c r="DM164" s="151"/>
      <c r="DN164" s="151"/>
      <c r="DO164" s="151"/>
      <c r="DP164" s="151"/>
      <c r="DQ164" s="151"/>
      <c r="DR164" s="151"/>
      <c r="DS164" s="151"/>
      <c r="DT164" s="151"/>
      <c r="DU164" s="151"/>
      <c r="DV164" s="151"/>
      <c r="DW164" s="151"/>
      <c r="DX164" s="151"/>
      <c r="DY164" s="151"/>
      <c r="DZ164" s="151"/>
      <c r="EA164" s="151"/>
      <c r="EB164" s="151"/>
      <c r="EC164" s="151"/>
      <c r="ED164" s="151"/>
      <c r="EE164" s="151"/>
      <c r="EF164" s="151"/>
      <c r="EG164" s="151"/>
      <c r="EH164" s="151"/>
      <c r="EI164" s="151"/>
      <c r="EJ164" s="151"/>
      <c r="EK164" s="151"/>
      <c r="EL164" s="151"/>
      <c r="EM164" s="151"/>
      <c r="EN164" s="151"/>
      <c r="EO164" s="151"/>
      <c r="EP164" s="151"/>
      <c r="EQ164" s="151"/>
      <c r="ER164" s="151"/>
      <c r="ES164" s="151"/>
      <c r="ET164" s="151"/>
      <c r="EU164" s="151"/>
      <c r="EV164" s="151"/>
      <c r="EW164" s="151"/>
      <c r="EX164" s="151"/>
      <c r="EY164" s="151"/>
      <c r="EZ164" s="151"/>
      <c r="FA164" s="151"/>
      <c r="FB164" s="151"/>
      <c r="FC164" s="151"/>
      <c r="FD164" s="151"/>
      <c r="FE164" s="151"/>
      <c r="FF164" s="151"/>
      <c r="FG164" s="151"/>
      <c r="FH164" s="151"/>
      <c r="FI164" s="151"/>
      <c r="FJ164" s="151"/>
      <c r="FK164" s="151"/>
      <c r="FL164" s="151"/>
      <c r="FM164" s="151"/>
      <c r="FN164" s="151"/>
      <c r="FO164" s="151"/>
      <c r="FP164" s="151"/>
      <c r="FQ164" s="151"/>
      <c r="FR164" s="151"/>
      <c r="FS164" s="151"/>
      <c r="FT164" s="151"/>
      <c r="FU164" s="151"/>
      <c r="FV164" s="151"/>
      <c r="FW164" s="151"/>
      <c r="FX164" s="151"/>
      <c r="FY164" s="151"/>
      <c r="FZ164" s="151"/>
      <c r="GA164" s="151"/>
      <c r="GB164" s="151"/>
      <c r="GC164" s="151"/>
      <c r="GD164" s="151"/>
      <c r="GE164" s="151"/>
      <c r="GF164" s="151"/>
      <c r="GG164" s="151"/>
      <c r="GH164" s="151"/>
      <c r="GI164" s="151"/>
      <c r="GJ164" s="151"/>
      <c r="GK164" s="151"/>
      <c r="GL164" s="151"/>
      <c r="GM164" s="151"/>
      <c r="GN164" s="151"/>
      <c r="GO164" s="151"/>
      <c r="GP164" s="151"/>
      <c r="GQ164" s="151"/>
      <c r="GR164" s="151"/>
      <c r="GS164" s="151"/>
      <c r="GT164" s="151"/>
      <c r="GU164" s="151"/>
      <c r="GV164" s="151"/>
      <c r="GW164" s="151"/>
      <c r="GX164" s="151"/>
      <c r="GY164" s="151"/>
      <c r="GZ164" s="151"/>
      <c r="HA164" s="151"/>
      <c r="HB164" s="151"/>
      <c r="HC164" s="151"/>
      <c r="HD164" s="151"/>
      <c r="HE164" s="151"/>
      <c r="HF164" s="151"/>
      <c r="HG164" s="151"/>
      <c r="HH164" s="151"/>
      <c r="HI164" s="151"/>
      <c r="HJ164" s="151"/>
      <c r="HK164" s="151"/>
      <c r="HL164" s="151"/>
      <c r="HM164" s="151"/>
      <c r="HN164" s="151"/>
      <c r="HO164" s="151"/>
      <c r="HP164" s="151"/>
      <c r="HQ164" s="151"/>
      <c r="HR164" s="151"/>
      <c r="HS164" s="151"/>
      <c r="HT164" s="151"/>
      <c r="HU164" s="151"/>
      <c r="HV164" s="151"/>
      <c r="HW164" s="151"/>
      <c r="HX164" s="151"/>
      <c r="HY164" s="151"/>
      <c r="HZ164" s="151"/>
      <c r="IA164" s="151"/>
      <c r="IB164" s="151"/>
      <c r="IC164" s="151"/>
      <c r="ID164" s="151"/>
      <c r="IE164" s="151"/>
      <c r="IF164" s="151"/>
      <c r="IG164" s="151"/>
      <c r="IH164" s="151"/>
      <c r="II164" s="151"/>
      <c r="IJ164" s="151"/>
      <c r="IK164" s="151"/>
      <c r="IL164" s="151"/>
      <c r="IM164" s="151"/>
      <c r="IN164" s="151"/>
      <c r="IO164" s="151"/>
      <c r="IP164" s="151"/>
      <c r="IQ164" s="151"/>
      <c r="IR164" s="151"/>
      <c r="IS164" s="151"/>
      <c r="IT164" s="151"/>
      <c r="IU164" s="151"/>
      <c r="IV164" s="151"/>
    </row>
    <row r="165" spans="1:256" ht="11.25" customHeigh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L165" s="151"/>
      <c r="M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0"/>
      <c r="Z165" s="151"/>
      <c r="AA165" s="151"/>
      <c r="AB165" s="151"/>
      <c r="AC165" s="151"/>
      <c r="AD165" s="151"/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  <c r="BI165" s="151"/>
      <c r="BJ165" s="151"/>
      <c r="BK165" s="151"/>
      <c r="BL165" s="151"/>
      <c r="BM165" s="151"/>
      <c r="BN165" s="151"/>
      <c r="BO165" s="151"/>
      <c r="BP165" s="151"/>
      <c r="BQ165" s="151"/>
      <c r="BR165" s="151"/>
      <c r="BS165" s="151"/>
      <c r="BT165" s="151"/>
      <c r="BU165" s="151"/>
      <c r="BV165" s="151"/>
      <c r="BW165" s="151"/>
      <c r="BX165" s="151"/>
      <c r="BY165" s="151"/>
      <c r="BZ165" s="151"/>
      <c r="CA165" s="151"/>
      <c r="CB165" s="151"/>
      <c r="CC165" s="151"/>
      <c r="CD165" s="151"/>
      <c r="CE165" s="151"/>
      <c r="CF165" s="151"/>
      <c r="CG165" s="151"/>
      <c r="CH165" s="151"/>
      <c r="CI165" s="151"/>
      <c r="CJ165" s="151"/>
      <c r="CK165" s="151"/>
      <c r="CL165" s="151"/>
      <c r="CM165" s="151"/>
      <c r="CN165" s="151"/>
      <c r="CO165" s="151"/>
      <c r="CP165" s="151"/>
      <c r="CQ165" s="151"/>
      <c r="CR165" s="151"/>
      <c r="CS165" s="151"/>
      <c r="CT165" s="151"/>
      <c r="CU165" s="151"/>
      <c r="CV165" s="151"/>
      <c r="CW165" s="151"/>
      <c r="CX165" s="151"/>
      <c r="CY165" s="151"/>
      <c r="CZ165" s="151"/>
      <c r="DA165" s="151"/>
      <c r="DB165" s="151"/>
      <c r="DC165" s="151"/>
      <c r="DD165" s="151"/>
      <c r="DE165" s="151"/>
      <c r="DF165" s="151"/>
      <c r="DG165" s="151"/>
      <c r="DH165" s="151"/>
      <c r="DI165" s="151"/>
      <c r="DJ165" s="151"/>
      <c r="DK165" s="151"/>
      <c r="DL165" s="151"/>
      <c r="DM165" s="151"/>
      <c r="DN165" s="151"/>
      <c r="DO165" s="151"/>
      <c r="DP165" s="151"/>
      <c r="DQ165" s="151"/>
      <c r="DR165" s="151"/>
      <c r="DS165" s="151"/>
      <c r="DT165" s="151"/>
      <c r="DU165" s="151"/>
      <c r="DV165" s="151"/>
      <c r="DW165" s="151"/>
      <c r="DX165" s="151"/>
      <c r="DY165" s="151"/>
      <c r="DZ165" s="151"/>
      <c r="EA165" s="151"/>
      <c r="EB165" s="151"/>
      <c r="EC165" s="151"/>
      <c r="ED165" s="151"/>
      <c r="EE165" s="151"/>
      <c r="EF165" s="151"/>
      <c r="EG165" s="151"/>
      <c r="EH165" s="151"/>
      <c r="EI165" s="151"/>
      <c r="EJ165" s="151"/>
      <c r="EK165" s="151"/>
      <c r="EL165" s="151"/>
      <c r="EM165" s="151"/>
      <c r="EN165" s="151"/>
      <c r="EO165" s="151"/>
      <c r="EP165" s="151"/>
      <c r="EQ165" s="151"/>
      <c r="ER165" s="151"/>
      <c r="ES165" s="151"/>
      <c r="ET165" s="151"/>
      <c r="EU165" s="151"/>
      <c r="EV165" s="151"/>
      <c r="EW165" s="151"/>
      <c r="EX165" s="151"/>
      <c r="EY165" s="151"/>
      <c r="EZ165" s="151"/>
      <c r="FA165" s="151"/>
      <c r="FB165" s="151"/>
      <c r="FC165" s="151"/>
      <c r="FD165" s="151"/>
      <c r="FE165" s="151"/>
      <c r="FF165" s="151"/>
      <c r="FG165" s="151"/>
      <c r="FH165" s="151"/>
      <c r="FI165" s="151"/>
      <c r="FJ165" s="151"/>
      <c r="FK165" s="151"/>
      <c r="FL165" s="151"/>
      <c r="FM165" s="151"/>
      <c r="FN165" s="151"/>
      <c r="FO165" s="151"/>
      <c r="FP165" s="151"/>
      <c r="FQ165" s="151"/>
      <c r="FR165" s="151"/>
      <c r="FS165" s="151"/>
      <c r="FT165" s="151"/>
      <c r="FU165" s="151"/>
      <c r="FV165" s="151"/>
      <c r="FW165" s="151"/>
      <c r="FX165" s="151"/>
      <c r="FY165" s="151"/>
      <c r="FZ165" s="151"/>
      <c r="GA165" s="151"/>
      <c r="GB165" s="151"/>
      <c r="GC165" s="151"/>
      <c r="GD165" s="151"/>
      <c r="GE165" s="151"/>
      <c r="GF165" s="151"/>
      <c r="GG165" s="151"/>
      <c r="GH165" s="151"/>
      <c r="GI165" s="151"/>
      <c r="GJ165" s="151"/>
      <c r="GK165" s="151"/>
      <c r="GL165" s="151"/>
      <c r="GM165" s="151"/>
      <c r="GN165" s="151"/>
      <c r="GO165" s="151"/>
      <c r="GP165" s="151"/>
      <c r="GQ165" s="151"/>
      <c r="GR165" s="151"/>
      <c r="GS165" s="151"/>
      <c r="GT165" s="151"/>
      <c r="GU165" s="151"/>
      <c r="GV165" s="151"/>
      <c r="GW165" s="151"/>
      <c r="GX165" s="151"/>
      <c r="GY165" s="151"/>
      <c r="GZ165" s="151"/>
      <c r="HA165" s="151"/>
      <c r="HB165" s="151"/>
      <c r="HC165" s="151"/>
      <c r="HD165" s="151"/>
      <c r="HE165" s="151"/>
      <c r="HF165" s="151"/>
      <c r="HG165" s="151"/>
      <c r="HH165" s="151"/>
      <c r="HI165" s="151"/>
      <c r="HJ165" s="151"/>
      <c r="HK165" s="151"/>
      <c r="HL165" s="151"/>
      <c r="HM165" s="151"/>
      <c r="HN165" s="151"/>
      <c r="HO165" s="151"/>
      <c r="HP165" s="151"/>
      <c r="HQ165" s="151"/>
      <c r="HR165" s="151"/>
      <c r="HS165" s="151"/>
      <c r="HT165" s="151"/>
      <c r="HU165" s="151"/>
      <c r="HV165" s="151"/>
      <c r="HW165" s="151"/>
      <c r="HX165" s="151"/>
      <c r="HY165" s="151"/>
      <c r="HZ165" s="151"/>
      <c r="IA165" s="151"/>
      <c r="IB165" s="151"/>
      <c r="IC165" s="151"/>
      <c r="ID165" s="151"/>
      <c r="IE165" s="151"/>
      <c r="IF165" s="151"/>
      <c r="IG165" s="151"/>
      <c r="IH165" s="151"/>
      <c r="II165" s="151"/>
      <c r="IJ165" s="151"/>
      <c r="IK165" s="151"/>
      <c r="IL165" s="151"/>
      <c r="IM165" s="151"/>
      <c r="IN165" s="151"/>
      <c r="IO165" s="151"/>
      <c r="IP165" s="151"/>
      <c r="IQ165" s="151"/>
      <c r="IR165" s="151"/>
      <c r="IS165" s="151"/>
      <c r="IT165" s="151"/>
      <c r="IU165" s="151"/>
      <c r="IV165" s="151"/>
    </row>
    <row r="166" spans="1:256" ht="11.25" customHeight="1">
      <c r="A166" s="151"/>
      <c r="B166" s="151"/>
      <c r="C166" s="151"/>
      <c r="D166" s="151"/>
      <c r="E166" s="151"/>
      <c r="F166" s="151"/>
      <c r="G166" s="151"/>
      <c r="H166" s="151"/>
      <c r="I166" s="151"/>
      <c r="J166" s="151"/>
      <c r="L166" s="151"/>
      <c r="M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0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  <c r="BI166" s="151"/>
      <c r="BJ166" s="151"/>
      <c r="BK166" s="151"/>
      <c r="BL166" s="151"/>
      <c r="BM166" s="151"/>
      <c r="BN166" s="151"/>
      <c r="BO166" s="151"/>
      <c r="BP166" s="151"/>
      <c r="BQ166" s="151"/>
      <c r="BR166" s="151"/>
      <c r="BS166" s="151"/>
      <c r="BT166" s="151"/>
      <c r="BU166" s="151"/>
      <c r="BV166" s="151"/>
      <c r="BW166" s="151"/>
      <c r="BX166" s="151"/>
      <c r="BY166" s="151"/>
      <c r="BZ166" s="151"/>
      <c r="CA166" s="151"/>
      <c r="CB166" s="151"/>
      <c r="CC166" s="151"/>
      <c r="CD166" s="151"/>
      <c r="CE166" s="151"/>
      <c r="CF166" s="151"/>
      <c r="CG166" s="151"/>
      <c r="CH166" s="151"/>
      <c r="CI166" s="151"/>
      <c r="CJ166" s="151"/>
      <c r="CK166" s="151"/>
      <c r="CL166" s="151"/>
      <c r="CM166" s="151"/>
      <c r="CN166" s="151"/>
      <c r="CO166" s="151"/>
      <c r="CP166" s="151"/>
      <c r="CQ166" s="151"/>
      <c r="CR166" s="151"/>
      <c r="CS166" s="151"/>
      <c r="CT166" s="151"/>
      <c r="CU166" s="151"/>
      <c r="CV166" s="151"/>
      <c r="CW166" s="151"/>
      <c r="CX166" s="151"/>
      <c r="CY166" s="151"/>
      <c r="CZ166" s="151"/>
      <c r="DA166" s="151"/>
      <c r="DB166" s="151"/>
      <c r="DC166" s="151"/>
      <c r="DD166" s="151"/>
      <c r="DE166" s="151"/>
      <c r="DF166" s="151"/>
      <c r="DG166" s="151"/>
      <c r="DH166" s="151"/>
      <c r="DI166" s="151"/>
      <c r="DJ166" s="151"/>
      <c r="DK166" s="151"/>
      <c r="DL166" s="151"/>
      <c r="DM166" s="151"/>
      <c r="DN166" s="151"/>
      <c r="DO166" s="151"/>
      <c r="DP166" s="151"/>
      <c r="DQ166" s="151"/>
      <c r="DR166" s="151"/>
      <c r="DS166" s="151"/>
      <c r="DT166" s="151"/>
      <c r="DU166" s="151"/>
      <c r="DV166" s="151"/>
      <c r="DW166" s="151"/>
      <c r="DX166" s="151"/>
      <c r="DY166" s="151"/>
      <c r="DZ166" s="151"/>
      <c r="EA166" s="151"/>
      <c r="EB166" s="151"/>
      <c r="EC166" s="151"/>
      <c r="ED166" s="151"/>
      <c r="EE166" s="151"/>
      <c r="EF166" s="151"/>
      <c r="EG166" s="151"/>
      <c r="EH166" s="151"/>
      <c r="EI166" s="151"/>
      <c r="EJ166" s="151"/>
      <c r="EK166" s="151"/>
      <c r="EL166" s="151"/>
      <c r="EM166" s="151"/>
      <c r="EN166" s="151"/>
      <c r="EO166" s="151"/>
      <c r="EP166" s="151"/>
      <c r="EQ166" s="151"/>
      <c r="ER166" s="151"/>
      <c r="ES166" s="151"/>
      <c r="ET166" s="151"/>
      <c r="EU166" s="151"/>
      <c r="EV166" s="151"/>
      <c r="EW166" s="151"/>
      <c r="EX166" s="151"/>
      <c r="EY166" s="151"/>
      <c r="EZ166" s="151"/>
      <c r="FA166" s="151"/>
      <c r="FB166" s="151"/>
      <c r="FC166" s="151"/>
      <c r="FD166" s="151"/>
      <c r="FE166" s="151"/>
      <c r="FF166" s="151"/>
      <c r="FG166" s="151"/>
      <c r="FH166" s="151"/>
      <c r="FI166" s="151"/>
      <c r="FJ166" s="151"/>
      <c r="FK166" s="151"/>
      <c r="FL166" s="151"/>
      <c r="FM166" s="151"/>
      <c r="FN166" s="151"/>
      <c r="FO166" s="151"/>
      <c r="FP166" s="151"/>
      <c r="FQ166" s="151"/>
      <c r="FR166" s="151"/>
      <c r="FS166" s="151"/>
      <c r="FT166" s="151"/>
      <c r="FU166" s="151"/>
      <c r="FV166" s="151"/>
      <c r="FW166" s="151"/>
      <c r="FX166" s="151"/>
      <c r="FY166" s="151"/>
      <c r="FZ166" s="151"/>
      <c r="GA166" s="151"/>
      <c r="GB166" s="151"/>
      <c r="GC166" s="151"/>
      <c r="GD166" s="151"/>
      <c r="GE166" s="151"/>
      <c r="GF166" s="151"/>
      <c r="GG166" s="151"/>
      <c r="GH166" s="151"/>
      <c r="GI166" s="151"/>
      <c r="GJ166" s="151"/>
      <c r="GK166" s="151"/>
      <c r="GL166" s="151"/>
      <c r="GM166" s="151"/>
      <c r="GN166" s="151"/>
      <c r="GO166" s="151"/>
      <c r="GP166" s="151"/>
      <c r="GQ166" s="151"/>
      <c r="GR166" s="151"/>
      <c r="GS166" s="151"/>
      <c r="GT166" s="151"/>
      <c r="GU166" s="151"/>
      <c r="GV166" s="151"/>
      <c r="GW166" s="151"/>
      <c r="GX166" s="151"/>
      <c r="GY166" s="151"/>
      <c r="GZ166" s="151"/>
      <c r="HA166" s="151"/>
      <c r="HB166" s="151"/>
      <c r="HC166" s="151"/>
      <c r="HD166" s="151"/>
      <c r="HE166" s="151"/>
      <c r="HF166" s="151"/>
      <c r="HG166" s="151"/>
      <c r="HH166" s="151"/>
      <c r="HI166" s="151"/>
      <c r="HJ166" s="151"/>
      <c r="HK166" s="151"/>
      <c r="HL166" s="151"/>
      <c r="HM166" s="151"/>
      <c r="HN166" s="151"/>
      <c r="HO166" s="151"/>
      <c r="HP166" s="151"/>
      <c r="HQ166" s="151"/>
      <c r="HR166" s="151"/>
      <c r="HS166" s="151"/>
      <c r="HT166" s="151"/>
      <c r="HU166" s="151"/>
      <c r="HV166" s="151"/>
      <c r="HW166" s="151"/>
      <c r="HX166" s="151"/>
      <c r="HY166" s="151"/>
      <c r="HZ166" s="151"/>
      <c r="IA166" s="151"/>
      <c r="IB166" s="151"/>
      <c r="IC166" s="151"/>
      <c r="ID166" s="151"/>
      <c r="IE166" s="151"/>
      <c r="IF166" s="151"/>
      <c r="IG166" s="151"/>
      <c r="IH166" s="151"/>
      <c r="II166" s="151"/>
      <c r="IJ166" s="151"/>
      <c r="IK166" s="151"/>
      <c r="IL166" s="151"/>
      <c r="IM166" s="151"/>
      <c r="IN166" s="151"/>
      <c r="IO166" s="151"/>
      <c r="IP166" s="151"/>
      <c r="IQ166" s="151"/>
      <c r="IR166" s="151"/>
      <c r="IS166" s="151"/>
      <c r="IT166" s="151"/>
      <c r="IU166" s="151"/>
      <c r="IV166" s="151"/>
    </row>
    <row r="167" spans="1:256" ht="11.25" customHeight="1">
      <c r="A167" s="151"/>
      <c r="B167" s="151"/>
      <c r="C167" s="151"/>
      <c r="D167" s="151"/>
      <c r="E167" s="151"/>
      <c r="F167" s="151"/>
      <c r="G167" s="151"/>
      <c r="H167" s="151"/>
      <c r="I167" s="151"/>
      <c r="J167" s="151"/>
      <c r="L167" s="151"/>
      <c r="M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0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  <c r="CN167" s="151"/>
      <c r="CO167" s="151"/>
      <c r="CP167" s="151"/>
      <c r="CQ167" s="151"/>
      <c r="CR167" s="151"/>
      <c r="CS167" s="151"/>
      <c r="CT167" s="151"/>
      <c r="CU167" s="151"/>
      <c r="CV167" s="151"/>
      <c r="CW167" s="151"/>
      <c r="CX167" s="151"/>
      <c r="CY167" s="151"/>
      <c r="CZ167" s="151"/>
      <c r="DA167" s="151"/>
      <c r="DB167" s="151"/>
      <c r="DC167" s="151"/>
      <c r="DD167" s="151"/>
      <c r="DE167" s="151"/>
      <c r="DF167" s="151"/>
      <c r="DG167" s="151"/>
      <c r="DH167" s="151"/>
      <c r="DI167" s="151"/>
      <c r="DJ167" s="151"/>
      <c r="DK167" s="151"/>
      <c r="DL167" s="151"/>
      <c r="DM167" s="151"/>
      <c r="DN167" s="151"/>
      <c r="DO167" s="151"/>
      <c r="DP167" s="151"/>
      <c r="DQ167" s="151"/>
      <c r="DR167" s="151"/>
      <c r="DS167" s="151"/>
      <c r="DT167" s="151"/>
      <c r="DU167" s="151"/>
      <c r="DV167" s="151"/>
      <c r="DW167" s="151"/>
      <c r="DX167" s="151"/>
      <c r="DY167" s="151"/>
      <c r="DZ167" s="151"/>
      <c r="EA167" s="151"/>
      <c r="EB167" s="151"/>
      <c r="EC167" s="151"/>
      <c r="ED167" s="151"/>
      <c r="EE167" s="151"/>
      <c r="EF167" s="151"/>
      <c r="EG167" s="151"/>
      <c r="EH167" s="151"/>
      <c r="EI167" s="151"/>
      <c r="EJ167" s="151"/>
      <c r="EK167" s="151"/>
      <c r="EL167" s="151"/>
      <c r="EM167" s="151"/>
      <c r="EN167" s="151"/>
      <c r="EO167" s="151"/>
      <c r="EP167" s="151"/>
      <c r="EQ167" s="151"/>
      <c r="ER167" s="151"/>
      <c r="ES167" s="151"/>
      <c r="ET167" s="151"/>
      <c r="EU167" s="151"/>
      <c r="EV167" s="151"/>
      <c r="EW167" s="151"/>
      <c r="EX167" s="151"/>
      <c r="EY167" s="151"/>
      <c r="EZ167" s="151"/>
      <c r="FA167" s="151"/>
      <c r="FB167" s="151"/>
      <c r="FC167" s="151"/>
      <c r="FD167" s="151"/>
      <c r="FE167" s="151"/>
      <c r="FF167" s="151"/>
      <c r="FG167" s="151"/>
      <c r="FH167" s="151"/>
      <c r="FI167" s="151"/>
      <c r="FJ167" s="151"/>
      <c r="FK167" s="151"/>
      <c r="FL167" s="151"/>
      <c r="FM167" s="151"/>
      <c r="FN167" s="151"/>
      <c r="FO167" s="151"/>
      <c r="FP167" s="151"/>
      <c r="FQ167" s="151"/>
      <c r="FR167" s="151"/>
      <c r="FS167" s="151"/>
      <c r="FT167" s="151"/>
      <c r="FU167" s="151"/>
      <c r="FV167" s="151"/>
      <c r="FW167" s="151"/>
      <c r="FX167" s="151"/>
      <c r="FY167" s="151"/>
      <c r="FZ167" s="151"/>
      <c r="GA167" s="151"/>
      <c r="GB167" s="151"/>
      <c r="GC167" s="151"/>
      <c r="GD167" s="151"/>
      <c r="GE167" s="151"/>
      <c r="GF167" s="151"/>
      <c r="GG167" s="151"/>
      <c r="GH167" s="151"/>
      <c r="GI167" s="151"/>
      <c r="GJ167" s="151"/>
      <c r="GK167" s="151"/>
      <c r="GL167" s="151"/>
      <c r="GM167" s="151"/>
      <c r="GN167" s="151"/>
      <c r="GO167" s="151"/>
      <c r="GP167" s="151"/>
      <c r="GQ167" s="151"/>
      <c r="GR167" s="151"/>
      <c r="GS167" s="151"/>
      <c r="GT167" s="151"/>
      <c r="GU167" s="151"/>
      <c r="GV167" s="151"/>
      <c r="GW167" s="151"/>
      <c r="GX167" s="151"/>
      <c r="GY167" s="151"/>
      <c r="GZ167" s="151"/>
      <c r="HA167" s="151"/>
      <c r="HB167" s="151"/>
      <c r="HC167" s="151"/>
      <c r="HD167" s="151"/>
      <c r="HE167" s="151"/>
      <c r="HF167" s="151"/>
      <c r="HG167" s="151"/>
      <c r="HH167" s="151"/>
      <c r="HI167" s="151"/>
      <c r="HJ167" s="151"/>
      <c r="HK167" s="151"/>
      <c r="HL167" s="151"/>
      <c r="HM167" s="151"/>
      <c r="HN167" s="151"/>
      <c r="HO167" s="151"/>
      <c r="HP167" s="151"/>
      <c r="HQ167" s="151"/>
      <c r="HR167" s="151"/>
      <c r="HS167" s="151"/>
      <c r="HT167" s="151"/>
      <c r="HU167" s="151"/>
      <c r="HV167" s="151"/>
      <c r="HW167" s="151"/>
      <c r="HX167" s="151"/>
      <c r="HY167" s="151"/>
      <c r="HZ167" s="151"/>
      <c r="IA167" s="151"/>
      <c r="IB167" s="151"/>
      <c r="IC167" s="151"/>
      <c r="ID167" s="151"/>
      <c r="IE167" s="151"/>
      <c r="IF167" s="151"/>
      <c r="IG167" s="151"/>
      <c r="IH167" s="151"/>
      <c r="II167" s="151"/>
      <c r="IJ167" s="151"/>
      <c r="IK167" s="151"/>
      <c r="IL167" s="151"/>
      <c r="IM167" s="151"/>
      <c r="IN167" s="151"/>
      <c r="IO167" s="151"/>
      <c r="IP167" s="151"/>
      <c r="IQ167" s="151"/>
      <c r="IR167" s="151"/>
      <c r="IS167" s="151"/>
      <c r="IT167" s="151"/>
      <c r="IU167" s="151"/>
      <c r="IV167" s="151"/>
    </row>
    <row r="168" spans="1:256" ht="11.25" customHeight="1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L168" s="151"/>
      <c r="M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0"/>
      <c r="Z168" s="151"/>
      <c r="AA168" s="151"/>
      <c r="AB168" s="151"/>
      <c r="AC168" s="151"/>
      <c r="AD168" s="151"/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  <c r="BI168" s="151"/>
      <c r="BJ168" s="151"/>
      <c r="BK168" s="151"/>
      <c r="BL168" s="151"/>
      <c r="BM168" s="151"/>
      <c r="BN168" s="151"/>
      <c r="BO168" s="151"/>
      <c r="BP168" s="151"/>
      <c r="BQ168" s="151"/>
      <c r="BR168" s="151"/>
      <c r="BS168" s="151"/>
      <c r="BT168" s="151"/>
      <c r="BU168" s="151"/>
      <c r="BV168" s="151"/>
      <c r="BW168" s="151"/>
      <c r="BX168" s="151"/>
      <c r="BY168" s="151"/>
      <c r="BZ168" s="151"/>
      <c r="CA168" s="151"/>
      <c r="CB168" s="151"/>
      <c r="CC168" s="151"/>
      <c r="CD168" s="151"/>
      <c r="CE168" s="151"/>
      <c r="CF168" s="151"/>
      <c r="CG168" s="151"/>
      <c r="CH168" s="151"/>
      <c r="CI168" s="151"/>
      <c r="CJ168" s="151"/>
      <c r="CK168" s="151"/>
      <c r="CL168" s="151"/>
      <c r="CM168" s="151"/>
      <c r="CN168" s="151"/>
      <c r="CO168" s="151"/>
      <c r="CP168" s="151"/>
      <c r="CQ168" s="151"/>
      <c r="CR168" s="151"/>
      <c r="CS168" s="151"/>
      <c r="CT168" s="151"/>
      <c r="CU168" s="151"/>
      <c r="CV168" s="151"/>
      <c r="CW168" s="151"/>
      <c r="CX168" s="151"/>
      <c r="CY168" s="151"/>
      <c r="CZ168" s="151"/>
      <c r="DA168" s="151"/>
      <c r="DB168" s="151"/>
      <c r="DC168" s="151"/>
      <c r="DD168" s="151"/>
      <c r="DE168" s="151"/>
      <c r="DF168" s="151"/>
      <c r="DG168" s="151"/>
      <c r="DH168" s="151"/>
      <c r="DI168" s="151"/>
      <c r="DJ168" s="151"/>
      <c r="DK168" s="151"/>
      <c r="DL168" s="151"/>
      <c r="DM168" s="151"/>
      <c r="DN168" s="151"/>
      <c r="DO168" s="151"/>
      <c r="DP168" s="151"/>
      <c r="DQ168" s="151"/>
      <c r="DR168" s="151"/>
      <c r="DS168" s="151"/>
      <c r="DT168" s="151"/>
      <c r="DU168" s="151"/>
      <c r="DV168" s="151"/>
      <c r="DW168" s="151"/>
      <c r="DX168" s="151"/>
      <c r="DY168" s="151"/>
      <c r="DZ168" s="151"/>
      <c r="EA168" s="151"/>
      <c r="EB168" s="151"/>
      <c r="EC168" s="151"/>
      <c r="ED168" s="151"/>
      <c r="EE168" s="151"/>
      <c r="EF168" s="151"/>
      <c r="EG168" s="151"/>
      <c r="EH168" s="151"/>
      <c r="EI168" s="151"/>
      <c r="EJ168" s="151"/>
      <c r="EK168" s="151"/>
      <c r="EL168" s="151"/>
      <c r="EM168" s="151"/>
      <c r="EN168" s="151"/>
      <c r="EO168" s="151"/>
      <c r="EP168" s="151"/>
      <c r="EQ168" s="151"/>
      <c r="ER168" s="151"/>
      <c r="ES168" s="151"/>
      <c r="ET168" s="151"/>
      <c r="EU168" s="151"/>
      <c r="EV168" s="151"/>
      <c r="EW168" s="151"/>
      <c r="EX168" s="151"/>
      <c r="EY168" s="151"/>
      <c r="EZ168" s="151"/>
      <c r="FA168" s="151"/>
      <c r="FB168" s="151"/>
      <c r="FC168" s="151"/>
      <c r="FD168" s="151"/>
      <c r="FE168" s="151"/>
      <c r="FF168" s="151"/>
      <c r="FG168" s="151"/>
      <c r="FH168" s="151"/>
      <c r="FI168" s="151"/>
      <c r="FJ168" s="151"/>
      <c r="FK168" s="151"/>
      <c r="FL168" s="151"/>
      <c r="FM168" s="151"/>
      <c r="FN168" s="151"/>
      <c r="FO168" s="151"/>
      <c r="FP168" s="151"/>
      <c r="FQ168" s="151"/>
      <c r="FR168" s="151"/>
      <c r="FS168" s="151"/>
      <c r="FT168" s="151"/>
      <c r="FU168" s="151"/>
      <c r="FV168" s="151"/>
      <c r="FW168" s="151"/>
      <c r="FX168" s="151"/>
      <c r="FY168" s="151"/>
      <c r="FZ168" s="151"/>
      <c r="GA168" s="151"/>
      <c r="GB168" s="151"/>
      <c r="GC168" s="151"/>
      <c r="GD168" s="151"/>
      <c r="GE168" s="151"/>
      <c r="GF168" s="151"/>
      <c r="GG168" s="151"/>
      <c r="GH168" s="151"/>
      <c r="GI168" s="151"/>
      <c r="GJ168" s="151"/>
      <c r="GK168" s="151"/>
      <c r="GL168" s="151"/>
      <c r="GM168" s="151"/>
      <c r="GN168" s="151"/>
      <c r="GO168" s="151"/>
      <c r="GP168" s="151"/>
      <c r="GQ168" s="151"/>
      <c r="GR168" s="151"/>
      <c r="GS168" s="151"/>
      <c r="GT168" s="151"/>
      <c r="GU168" s="151"/>
      <c r="GV168" s="151"/>
      <c r="GW168" s="151"/>
      <c r="GX168" s="151"/>
      <c r="GY168" s="151"/>
      <c r="GZ168" s="151"/>
      <c r="HA168" s="151"/>
      <c r="HB168" s="151"/>
      <c r="HC168" s="151"/>
      <c r="HD168" s="151"/>
      <c r="HE168" s="151"/>
      <c r="HF168" s="151"/>
      <c r="HG168" s="151"/>
      <c r="HH168" s="151"/>
      <c r="HI168" s="151"/>
      <c r="HJ168" s="151"/>
      <c r="HK168" s="151"/>
      <c r="HL168" s="151"/>
      <c r="HM168" s="151"/>
      <c r="HN168" s="151"/>
      <c r="HO168" s="151"/>
      <c r="HP168" s="151"/>
      <c r="HQ168" s="151"/>
      <c r="HR168" s="151"/>
      <c r="HS168" s="151"/>
      <c r="HT168" s="151"/>
      <c r="HU168" s="151"/>
      <c r="HV168" s="151"/>
      <c r="HW168" s="151"/>
      <c r="HX168" s="151"/>
      <c r="HY168" s="151"/>
      <c r="HZ168" s="151"/>
      <c r="IA168" s="151"/>
      <c r="IB168" s="151"/>
      <c r="IC168" s="151"/>
      <c r="ID168" s="151"/>
      <c r="IE168" s="151"/>
      <c r="IF168" s="151"/>
      <c r="IG168" s="151"/>
      <c r="IH168" s="151"/>
      <c r="II168" s="151"/>
      <c r="IJ168" s="151"/>
      <c r="IK168" s="151"/>
      <c r="IL168" s="151"/>
      <c r="IM168" s="151"/>
      <c r="IN168" s="151"/>
      <c r="IO168" s="151"/>
      <c r="IP168" s="151"/>
      <c r="IQ168" s="151"/>
      <c r="IR168" s="151"/>
      <c r="IS168" s="151"/>
      <c r="IT168" s="151"/>
      <c r="IU168" s="151"/>
      <c r="IV168" s="151"/>
    </row>
  </sheetData>
  <mergeCells count="3">
    <mergeCell ref="C2:I2"/>
    <mergeCell ref="C3:I3"/>
    <mergeCell ref="C4:I4"/>
  </mergeCells>
  <printOptions horizontalCentered="1"/>
  <pageMargins left="0.25" right="0" top="1" bottom="1.1499999999999999" header="0.3" footer="0.2"/>
  <pageSetup paperSize="226" scale="63" fitToWidth="2" pageOrder="overThenDown" orientation="portrait" cellComments="asDisplayed" copies="3" r:id="rId1"/>
  <headerFooter alignWithMargins="0">
    <oddFooter xml:space="preserve">&amp;C&amp;"Goudy Old Style,Regular"&amp;14
</oddFooter>
  </headerFooter>
  <colBreaks count="1" manualBreakCount="1">
    <brk id="13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J144"/>
  <sheetViews>
    <sheetView showOutlineSymbols="0" zoomScaleNormal="100" zoomScaleSheetLayoutView="90" workbookViewId="0">
      <selection sqref="A1:I1"/>
    </sheetView>
  </sheetViews>
  <sheetFormatPr defaultColWidth="10.7109375" defaultRowHeight="12.75"/>
  <cols>
    <col min="1" max="1" width="44" style="4" bestFit="1" customWidth="1"/>
    <col min="2" max="2" width="1.42578125" style="1" customWidth="1"/>
    <col min="3" max="3" width="11.5703125" style="1" bestFit="1" customWidth="1"/>
    <col min="4" max="4" width="1.42578125" style="1" customWidth="1"/>
    <col min="5" max="5" width="11.7109375" style="1" bestFit="1" customWidth="1"/>
    <col min="6" max="6" width="1.7109375" style="1" customWidth="1"/>
    <col min="7" max="7" width="12" style="1" bestFit="1" customWidth="1"/>
    <col min="8" max="8" width="1.7109375" style="1" customWidth="1"/>
    <col min="9" max="9" width="12.7109375" style="1" bestFit="1" customWidth="1"/>
    <col min="10" max="10" width="1.7109375" style="1" customWidth="1"/>
    <col min="11" max="218" width="10.7109375" style="1" customWidth="1"/>
    <col min="219" max="256" width="10.7109375" style="2"/>
    <col min="257" max="257" width="44" style="2" bestFit="1" customWidth="1"/>
    <col min="258" max="258" width="1.42578125" style="2" customWidth="1"/>
    <col min="259" max="259" width="11.5703125" style="2" bestFit="1" customWidth="1"/>
    <col min="260" max="260" width="1.42578125" style="2" customWidth="1"/>
    <col min="261" max="261" width="11.7109375" style="2" bestFit="1" customWidth="1"/>
    <col min="262" max="262" width="1.7109375" style="2" customWidth="1"/>
    <col min="263" max="263" width="12" style="2" bestFit="1" customWidth="1"/>
    <col min="264" max="264" width="1.7109375" style="2" customWidth="1"/>
    <col min="265" max="265" width="12.7109375" style="2" bestFit="1" customWidth="1"/>
    <col min="266" max="266" width="1.7109375" style="2" customWidth="1"/>
    <col min="267" max="474" width="10.7109375" style="2" customWidth="1"/>
    <col min="475" max="512" width="10.7109375" style="2"/>
    <col min="513" max="513" width="44" style="2" bestFit="1" customWidth="1"/>
    <col min="514" max="514" width="1.42578125" style="2" customWidth="1"/>
    <col min="515" max="515" width="11.5703125" style="2" bestFit="1" customWidth="1"/>
    <col min="516" max="516" width="1.42578125" style="2" customWidth="1"/>
    <col min="517" max="517" width="11.7109375" style="2" bestFit="1" customWidth="1"/>
    <col min="518" max="518" width="1.7109375" style="2" customWidth="1"/>
    <col min="519" max="519" width="12" style="2" bestFit="1" customWidth="1"/>
    <col min="520" max="520" width="1.7109375" style="2" customWidth="1"/>
    <col min="521" max="521" width="12.7109375" style="2" bestFit="1" customWidth="1"/>
    <col min="522" max="522" width="1.7109375" style="2" customWidth="1"/>
    <col min="523" max="730" width="10.7109375" style="2" customWidth="1"/>
    <col min="731" max="768" width="10.7109375" style="2"/>
    <col min="769" max="769" width="44" style="2" bestFit="1" customWidth="1"/>
    <col min="770" max="770" width="1.42578125" style="2" customWidth="1"/>
    <col min="771" max="771" width="11.5703125" style="2" bestFit="1" customWidth="1"/>
    <col min="772" max="772" width="1.42578125" style="2" customWidth="1"/>
    <col min="773" max="773" width="11.7109375" style="2" bestFit="1" customWidth="1"/>
    <col min="774" max="774" width="1.7109375" style="2" customWidth="1"/>
    <col min="775" max="775" width="12" style="2" bestFit="1" customWidth="1"/>
    <col min="776" max="776" width="1.7109375" style="2" customWidth="1"/>
    <col min="777" max="777" width="12.7109375" style="2" bestFit="1" customWidth="1"/>
    <col min="778" max="778" width="1.7109375" style="2" customWidth="1"/>
    <col min="779" max="986" width="10.7109375" style="2" customWidth="1"/>
    <col min="987" max="1024" width="10.7109375" style="2"/>
    <col min="1025" max="1025" width="44" style="2" bestFit="1" customWidth="1"/>
    <col min="1026" max="1026" width="1.42578125" style="2" customWidth="1"/>
    <col min="1027" max="1027" width="11.5703125" style="2" bestFit="1" customWidth="1"/>
    <col min="1028" max="1028" width="1.42578125" style="2" customWidth="1"/>
    <col min="1029" max="1029" width="11.7109375" style="2" bestFit="1" customWidth="1"/>
    <col min="1030" max="1030" width="1.7109375" style="2" customWidth="1"/>
    <col min="1031" max="1031" width="12" style="2" bestFit="1" customWidth="1"/>
    <col min="1032" max="1032" width="1.7109375" style="2" customWidth="1"/>
    <col min="1033" max="1033" width="12.7109375" style="2" bestFit="1" customWidth="1"/>
    <col min="1034" max="1034" width="1.7109375" style="2" customWidth="1"/>
    <col min="1035" max="1242" width="10.7109375" style="2" customWidth="1"/>
    <col min="1243" max="1280" width="10.7109375" style="2"/>
    <col min="1281" max="1281" width="44" style="2" bestFit="1" customWidth="1"/>
    <col min="1282" max="1282" width="1.42578125" style="2" customWidth="1"/>
    <col min="1283" max="1283" width="11.5703125" style="2" bestFit="1" customWidth="1"/>
    <col min="1284" max="1284" width="1.42578125" style="2" customWidth="1"/>
    <col min="1285" max="1285" width="11.7109375" style="2" bestFit="1" customWidth="1"/>
    <col min="1286" max="1286" width="1.7109375" style="2" customWidth="1"/>
    <col min="1287" max="1287" width="12" style="2" bestFit="1" customWidth="1"/>
    <col min="1288" max="1288" width="1.7109375" style="2" customWidth="1"/>
    <col min="1289" max="1289" width="12.7109375" style="2" bestFit="1" customWidth="1"/>
    <col min="1290" max="1290" width="1.7109375" style="2" customWidth="1"/>
    <col min="1291" max="1498" width="10.7109375" style="2" customWidth="1"/>
    <col min="1499" max="1536" width="10.7109375" style="2"/>
    <col min="1537" max="1537" width="44" style="2" bestFit="1" customWidth="1"/>
    <col min="1538" max="1538" width="1.42578125" style="2" customWidth="1"/>
    <col min="1539" max="1539" width="11.5703125" style="2" bestFit="1" customWidth="1"/>
    <col min="1540" max="1540" width="1.42578125" style="2" customWidth="1"/>
    <col min="1541" max="1541" width="11.7109375" style="2" bestFit="1" customWidth="1"/>
    <col min="1542" max="1542" width="1.7109375" style="2" customWidth="1"/>
    <col min="1543" max="1543" width="12" style="2" bestFit="1" customWidth="1"/>
    <col min="1544" max="1544" width="1.7109375" style="2" customWidth="1"/>
    <col min="1545" max="1545" width="12.7109375" style="2" bestFit="1" customWidth="1"/>
    <col min="1546" max="1546" width="1.7109375" style="2" customWidth="1"/>
    <col min="1547" max="1754" width="10.7109375" style="2" customWidth="1"/>
    <col min="1755" max="1792" width="10.7109375" style="2"/>
    <col min="1793" max="1793" width="44" style="2" bestFit="1" customWidth="1"/>
    <col min="1794" max="1794" width="1.42578125" style="2" customWidth="1"/>
    <col min="1795" max="1795" width="11.5703125" style="2" bestFit="1" customWidth="1"/>
    <col min="1796" max="1796" width="1.42578125" style="2" customWidth="1"/>
    <col min="1797" max="1797" width="11.7109375" style="2" bestFit="1" customWidth="1"/>
    <col min="1798" max="1798" width="1.7109375" style="2" customWidth="1"/>
    <col min="1799" max="1799" width="12" style="2" bestFit="1" customWidth="1"/>
    <col min="1800" max="1800" width="1.7109375" style="2" customWidth="1"/>
    <col min="1801" max="1801" width="12.7109375" style="2" bestFit="1" customWidth="1"/>
    <col min="1802" max="1802" width="1.7109375" style="2" customWidth="1"/>
    <col min="1803" max="2010" width="10.7109375" style="2" customWidth="1"/>
    <col min="2011" max="2048" width="10.7109375" style="2"/>
    <col min="2049" max="2049" width="44" style="2" bestFit="1" customWidth="1"/>
    <col min="2050" max="2050" width="1.42578125" style="2" customWidth="1"/>
    <col min="2051" max="2051" width="11.5703125" style="2" bestFit="1" customWidth="1"/>
    <col min="2052" max="2052" width="1.42578125" style="2" customWidth="1"/>
    <col min="2053" max="2053" width="11.7109375" style="2" bestFit="1" customWidth="1"/>
    <col min="2054" max="2054" width="1.7109375" style="2" customWidth="1"/>
    <col min="2055" max="2055" width="12" style="2" bestFit="1" customWidth="1"/>
    <col min="2056" max="2056" width="1.7109375" style="2" customWidth="1"/>
    <col min="2057" max="2057" width="12.7109375" style="2" bestFit="1" customWidth="1"/>
    <col min="2058" max="2058" width="1.7109375" style="2" customWidth="1"/>
    <col min="2059" max="2266" width="10.7109375" style="2" customWidth="1"/>
    <col min="2267" max="2304" width="10.7109375" style="2"/>
    <col min="2305" max="2305" width="44" style="2" bestFit="1" customWidth="1"/>
    <col min="2306" max="2306" width="1.42578125" style="2" customWidth="1"/>
    <col min="2307" max="2307" width="11.5703125" style="2" bestFit="1" customWidth="1"/>
    <col min="2308" max="2308" width="1.42578125" style="2" customWidth="1"/>
    <col min="2309" max="2309" width="11.7109375" style="2" bestFit="1" customWidth="1"/>
    <col min="2310" max="2310" width="1.7109375" style="2" customWidth="1"/>
    <col min="2311" max="2311" width="12" style="2" bestFit="1" customWidth="1"/>
    <col min="2312" max="2312" width="1.7109375" style="2" customWidth="1"/>
    <col min="2313" max="2313" width="12.7109375" style="2" bestFit="1" customWidth="1"/>
    <col min="2314" max="2314" width="1.7109375" style="2" customWidth="1"/>
    <col min="2315" max="2522" width="10.7109375" style="2" customWidth="1"/>
    <col min="2523" max="2560" width="10.7109375" style="2"/>
    <col min="2561" max="2561" width="44" style="2" bestFit="1" customWidth="1"/>
    <col min="2562" max="2562" width="1.42578125" style="2" customWidth="1"/>
    <col min="2563" max="2563" width="11.5703125" style="2" bestFit="1" customWidth="1"/>
    <col min="2564" max="2564" width="1.42578125" style="2" customWidth="1"/>
    <col min="2565" max="2565" width="11.7109375" style="2" bestFit="1" customWidth="1"/>
    <col min="2566" max="2566" width="1.7109375" style="2" customWidth="1"/>
    <col min="2567" max="2567" width="12" style="2" bestFit="1" customWidth="1"/>
    <col min="2568" max="2568" width="1.7109375" style="2" customWidth="1"/>
    <col min="2569" max="2569" width="12.7109375" style="2" bestFit="1" customWidth="1"/>
    <col min="2570" max="2570" width="1.7109375" style="2" customWidth="1"/>
    <col min="2571" max="2778" width="10.7109375" style="2" customWidth="1"/>
    <col min="2779" max="2816" width="10.7109375" style="2"/>
    <col min="2817" max="2817" width="44" style="2" bestFit="1" customWidth="1"/>
    <col min="2818" max="2818" width="1.42578125" style="2" customWidth="1"/>
    <col min="2819" max="2819" width="11.5703125" style="2" bestFit="1" customWidth="1"/>
    <col min="2820" max="2820" width="1.42578125" style="2" customWidth="1"/>
    <col min="2821" max="2821" width="11.7109375" style="2" bestFit="1" customWidth="1"/>
    <col min="2822" max="2822" width="1.7109375" style="2" customWidth="1"/>
    <col min="2823" max="2823" width="12" style="2" bestFit="1" customWidth="1"/>
    <col min="2824" max="2824" width="1.7109375" style="2" customWidth="1"/>
    <col min="2825" max="2825" width="12.7109375" style="2" bestFit="1" customWidth="1"/>
    <col min="2826" max="2826" width="1.7109375" style="2" customWidth="1"/>
    <col min="2827" max="3034" width="10.7109375" style="2" customWidth="1"/>
    <col min="3035" max="3072" width="10.7109375" style="2"/>
    <col min="3073" max="3073" width="44" style="2" bestFit="1" customWidth="1"/>
    <col min="3074" max="3074" width="1.42578125" style="2" customWidth="1"/>
    <col min="3075" max="3075" width="11.5703125" style="2" bestFit="1" customWidth="1"/>
    <col min="3076" max="3076" width="1.42578125" style="2" customWidth="1"/>
    <col min="3077" max="3077" width="11.7109375" style="2" bestFit="1" customWidth="1"/>
    <col min="3078" max="3078" width="1.7109375" style="2" customWidth="1"/>
    <col min="3079" max="3079" width="12" style="2" bestFit="1" customWidth="1"/>
    <col min="3080" max="3080" width="1.7109375" style="2" customWidth="1"/>
    <col min="3081" max="3081" width="12.7109375" style="2" bestFit="1" customWidth="1"/>
    <col min="3082" max="3082" width="1.7109375" style="2" customWidth="1"/>
    <col min="3083" max="3290" width="10.7109375" style="2" customWidth="1"/>
    <col min="3291" max="3328" width="10.7109375" style="2"/>
    <col min="3329" max="3329" width="44" style="2" bestFit="1" customWidth="1"/>
    <col min="3330" max="3330" width="1.42578125" style="2" customWidth="1"/>
    <col min="3331" max="3331" width="11.5703125" style="2" bestFit="1" customWidth="1"/>
    <col min="3332" max="3332" width="1.42578125" style="2" customWidth="1"/>
    <col min="3333" max="3333" width="11.7109375" style="2" bestFit="1" customWidth="1"/>
    <col min="3334" max="3334" width="1.7109375" style="2" customWidth="1"/>
    <col min="3335" max="3335" width="12" style="2" bestFit="1" customWidth="1"/>
    <col min="3336" max="3336" width="1.7109375" style="2" customWidth="1"/>
    <col min="3337" max="3337" width="12.7109375" style="2" bestFit="1" customWidth="1"/>
    <col min="3338" max="3338" width="1.7109375" style="2" customWidth="1"/>
    <col min="3339" max="3546" width="10.7109375" style="2" customWidth="1"/>
    <col min="3547" max="3584" width="10.7109375" style="2"/>
    <col min="3585" max="3585" width="44" style="2" bestFit="1" customWidth="1"/>
    <col min="3586" max="3586" width="1.42578125" style="2" customWidth="1"/>
    <col min="3587" max="3587" width="11.5703125" style="2" bestFit="1" customWidth="1"/>
    <col min="3588" max="3588" width="1.42578125" style="2" customWidth="1"/>
    <col min="3589" max="3589" width="11.7109375" style="2" bestFit="1" customWidth="1"/>
    <col min="3590" max="3590" width="1.7109375" style="2" customWidth="1"/>
    <col min="3591" max="3591" width="12" style="2" bestFit="1" customWidth="1"/>
    <col min="3592" max="3592" width="1.7109375" style="2" customWidth="1"/>
    <col min="3593" max="3593" width="12.7109375" style="2" bestFit="1" customWidth="1"/>
    <col min="3594" max="3594" width="1.7109375" style="2" customWidth="1"/>
    <col min="3595" max="3802" width="10.7109375" style="2" customWidth="1"/>
    <col min="3803" max="3840" width="10.7109375" style="2"/>
    <col min="3841" max="3841" width="44" style="2" bestFit="1" customWidth="1"/>
    <col min="3842" max="3842" width="1.42578125" style="2" customWidth="1"/>
    <col min="3843" max="3843" width="11.5703125" style="2" bestFit="1" customWidth="1"/>
    <col min="3844" max="3844" width="1.42578125" style="2" customWidth="1"/>
    <col min="3845" max="3845" width="11.7109375" style="2" bestFit="1" customWidth="1"/>
    <col min="3846" max="3846" width="1.7109375" style="2" customWidth="1"/>
    <col min="3847" max="3847" width="12" style="2" bestFit="1" customWidth="1"/>
    <col min="3848" max="3848" width="1.7109375" style="2" customWidth="1"/>
    <col min="3849" max="3849" width="12.7109375" style="2" bestFit="1" customWidth="1"/>
    <col min="3850" max="3850" width="1.7109375" style="2" customWidth="1"/>
    <col min="3851" max="4058" width="10.7109375" style="2" customWidth="1"/>
    <col min="4059" max="4096" width="10.7109375" style="2"/>
    <col min="4097" max="4097" width="44" style="2" bestFit="1" customWidth="1"/>
    <col min="4098" max="4098" width="1.42578125" style="2" customWidth="1"/>
    <col min="4099" max="4099" width="11.5703125" style="2" bestFit="1" customWidth="1"/>
    <col min="4100" max="4100" width="1.42578125" style="2" customWidth="1"/>
    <col min="4101" max="4101" width="11.7109375" style="2" bestFit="1" customWidth="1"/>
    <col min="4102" max="4102" width="1.7109375" style="2" customWidth="1"/>
    <col min="4103" max="4103" width="12" style="2" bestFit="1" customWidth="1"/>
    <col min="4104" max="4104" width="1.7109375" style="2" customWidth="1"/>
    <col min="4105" max="4105" width="12.7109375" style="2" bestFit="1" customWidth="1"/>
    <col min="4106" max="4106" width="1.7109375" style="2" customWidth="1"/>
    <col min="4107" max="4314" width="10.7109375" style="2" customWidth="1"/>
    <col min="4315" max="4352" width="10.7109375" style="2"/>
    <col min="4353" max="4353" width="44" style="2" bestFit="1" customWidth="1"/>
    <col min="4354" max="4354" width="1.42578125" style="2" customWidth="1"/>
    <col min="4355" max="4355" width="11.5703125" style="2" bestFit="1" customWidth="1"/>
    <col min="4356" max="4356" width="1.42578125" style="2" customWidth="1"/>
    <col min="4357" max="4357" width="11.7109375" style="2" bestFit="1" customWidth="1"/>
    <col min="4358" max="4358" width="1.7109375" style="2" customWidth="1"/>
    <col min="4359" max="4359" width="12" style="2" bestFit="1" customWidth="1"/>
    <col min="4360" max="4360" width="1.7109375" style="2" customWidth="1"/>
    <col min="4361" max="4361" width="12.7109375" style="2" bestFit="1" customWidth="1"/>
    <col min="4362" max="4362" width="1.7109375" style="2" customWidth="1"/>
    <col min="4363" max="4570" width="10.7109375" style="2" customWidth="1"/>
    <col min="4571" max="4608" width="10.7109375" style="2"/>
    <col min="4609" max="4609" width="44" style="2" bestFit="1" customWidth="1"/>
    <col min="4610" max="4610" width="1.42578125" style="2" customWidth="1"/>
    <col min="4611" max="4611" width="11.5703125" style="2" bestFit="1" customWidth="1"/>
    <col min="4612" max="4612" width="1.42578125" style="2" customWidth="1"/>
    <col min="4613" max="4613" width="11.7109375" style="2" bestFit="1" customWidth="1"/>
    <col min="4614" max="4614" width="1.7109375" style="2" customWidth="1"/>
    <col min="4615" max="4615" width="12" style="2" bestFit="1" customWidth="1"/>
    <col min="4616" max="4616" width="1.7109375" style="2" customWidth="1"/>
    <col min="4617" max="4617" width="12.7109375" style="2" bestFit="1" customWidth="1"/>
    <col min="4618" max="4618" width="1.7109375" style="2" customWidth="1"/>
    <col min="4619" max="4826" width="10.7109375" style="2" customWidth="1"/>
    <col min="4827" max="4864" width="10.7109375" style="2"/>
    <col min="4865" max="4865" width="44" style="2" bestFit="1" customWidth="1"/>
    <col min="4866" max="4866" width="1.42578125" style="2" customWidth="1"/>
    <col min="4867" max="4867" width="11.5703125" style="2" bestFit="1" customWidth="1"/>
    <col min="4868" max="4868" width="1.42578125" style="2" customWidth="1"/>
    <col min="4869" max="4869" width="11.7109375" style="2" bestFit="1" customWidth="1"/>
    <col min="4870" max="4870" width="1.7109375" style="2" customWidth="1"/>
    <col min="4871" max="4871" width="12" style="2" bestFit="1" customWidth="1"/>
    <col min="4872" max="4872" width="1.7109375" style="2" customWidth="1"/>
    <col min="4873" max="4873" width="12.7109375" style="2" bestFit="1" customWidth="1"/>
    <col min="4874" max="4874" width="1.7109375" style="2" customWidth="1"/>
    <col min="4875" max="5082" width="10.7109375" style="2" customWidth="1"/>
    <col min="5083" max="5120" width="10.7109375" style="2"/>
    <col min="5121" max="5121" width="44" style="2" bestFit="1" customWidth="1"/>
    <col min="5122" max="5122" width="1.42578125" style="2" customWidth="1"/>
    <col min="5123" max="5123" width="11.5703125" style="2" bestFit="1" customWidth="1"/>
    <col min="5124" max="5124" width="1.42578125" style="2" customWidth="1"/>
    <col min="5125" max="5125" width="11.7109375" style="2" bestFit="1" customWidth="1"/>
    <col min="5126" max="5126" width="1.7109375" style="2" customWidth="1"/>
    <col min="5127" max="5127" width="12" style="2" bestFit="1" customWidth="1"/>
    <col min="5128" max="5128" width="1.7109375" style="2" customWidth="1"/>
    <col min="5129" max="5129" width="12.7109375" style="2" bestFit="1" customWidth="1"/>
    <col min="5130" max="5130" width="1.7109375" style="2" customWidth="1"/>
    <col min="5131" max="5338" width="10.7109375" style="2" customWidth="1"/>
    <col min="5339" max="5376" width="10.7109375" style="2"/>
    <col min="5377" max="5377" width="44" style="2" bestFit="1" customWidth="1"/>
    <col min="5378" max="5378" width="1.42578125" style="2" customWidth="1"/>
    <col min="5379" max="5379" width="11.5703125" style="2" bestFit="1" customWidth="1"/>
    <col min="5380" max="5380" width="1.42578125" style="2" customWidth="1"/>
    <col min="5381" max="5381" width="11.7109375" style="2" bestFit="1" customWidth="1"/>
    <col min="5382" max="5382" width="1.7109375" style="2" customWidth="1"/>
    <col min="5383" max="5383" width="12" style="2" bestFit="1" customWidth="1"/>
    <col min="5384" max="5384" width="1.7109375" style="2" customWidth="1"/>
    <col min="5385" max="5385" width="12.7109375" style="2" bestFit="1" customWidth="1"/>
    <col min="5386" max="5386" width="1.7109375" style="2" customWidth="1"/>
    <col min="5387" max="5594" width="10.7109375" style="2" customWidth="1"/>
    <col min="5595" max="5632" width="10.7109375" style="2"/>
    <col min="5633" max="5633" width="44" style="2" bestFit="1" customWidth="1"/>
    <col min="5634" max="5634" width="1.42578125" style="2" customWidth="1"/>
    <col min="5635" max="5635" width="11.5703125" style="2" bestFit="1" customWidth="1"/>
    <col min="5636" max="5636" width="1.42578125" style="2" customWidth="1"/>
    <col min="5637" max="5637" width="11.7109375" style="2" bestFit="1" customWidth="1"/>
    <col min="5638" max="5638" width="1.7109375" style="2" customWidth="1"/>
    <col min="5639" max="5639" width="12" style="2" bestFit="1" customWidth="1"/>
    <col min="5640" max="5640" width="1.7109375" style="2" customWidth="1"/>
    <col min="5641" max="5641" width="12.7109375" style="2" bestFit="1" customWidth="1"/>
    <col min="5642" max="5642" width="1.7109375" style="2" customWidth="1"/>
    <col min="5643" max="5850" width="10.7109375" style="2" customWidth="1"/>
    <col min="5851" max="5888" width="10.7109375" style="2"/>
    <col min="5889" max="5889" width="44" style="2" bestFit="1" customWidth="1"/>
    <col min="5890" max="5890" width="1.42578125" style="2" customWidth="1"/>
    <col min="5891" max="5891" width="11.5703125" style="2" bestFit="1" customWidth="1"/>
    <col min="5892" max="5892" width="1.42578125" style="2" customWidth="1"/>
    <col min="5893" max="5893" width="11.7109375" style="2" bestFit="1" customWidth="1"/>
    <col min="5894" max="5894" width="1.7109375" style="2" customWidth="1"/>
    <col min="5895" max="5895" width="12" style="2" bestFit="1" customWidth="1"/>
    <col min="5896" max="5896" width="1.7109375" style="2" customWidth="1"/>
    <col min="5897" max="5897" width="12.7109375" style="2" bestFit="1" customWidth="1"/>
    <col min="5898" max="5898" width="1.7109375" style="2" customWidth="1"/>
    <col min="5899" max="6106" width="10.7109375" style="2" customWidth="1"/>
    <col min="6107" max="6144" width="10.7109375" style="2"/>
    <col min="6145" max="6145" width="44" style="2" bestFit="1" customWidth="1"/>
    <col min="6146" max="6146" width="1.42578125" style="2" customWidth="1"/>
    <col min="6147" max="6147" width="11.5703125" style="2" bestFit="1" customWidth="1"/>
    <col min="6148" max="6148" width="1.42578125" style="2" customWidth="1"/>
    <col min="6149" max="6149" width="11.7109375" style="2" bestFit="1" customWidth="1"/>
    <col min="6150" max="6150" width="1.7109375" style="2" customWidth="1"/>
    <col min="6151" max="6151" width="12" style="2" bestFit="1" customWidth="1"/>
    <col min="6152" max="6152" width="1.7109375" style="2" customWidth="1"/>
    <col min="6153" max="6153" width="12.7109375" style="2" bestFit="1" customWidth="1"/>
    <col min="6154" max="6154" width="1.7109375" style="2" customWidth="1"/>
    <col min="6155" max="6362" width="10.7109375" style="2" customWidth="1"/>
    <col min="6363" max="6400" width="10.7109375" style="2"/>
    <col min="6401" max="6401" width="44" style="2" bestFit="1" customWidth="1"/>
    <col min="6402" max="6402" width="1.42578125" style="2" customWidth="1"/>
    <col min="6403" max="6403" width="11.5703125" style="2" bestFit="1" customWidth="1"/>
    <col min="6404" max="6404" width="1.42578125" style="2" customWidth="1"/>
    <col min="6405" max="6405" width="11.7109375" style="2" bestFit="1" customWidth="1"/>
    <col min="6406" max="6406" width="1.7109375" style="2" customWidth="1"/>
    <col min="6407" max="6407" width="12" style="2" bestFit="1" customWidth="1"/>
    <col min="6408" max="6408" width="1.7109375" style="2" customWidth="1"/>
    <col min="6409" max="6409" width="12.7109375" style="2" bestFit="1" customWidth="1"/>
    <col min="6410" max="6410" width="1.7109375" style="2" customWidth="1"/>
    <col min="6411" max="6618" width="10.7109375" style="2" customWidth="1"/>
    <col min="6619" max="6656" width="10.7109375" style="2"/>
    <col min="6657" max="6657" width="44" style="2" bestFit="1" customWidth="1"/>
    <col min="6658" max="6658" width="1.42578125" style="2" customWidth="1"/>
    <col min="6659" max="6659" width="11.5703125" style="2" bestFit="1" customWidth="1"/>
    <col min="6660" max="6660" width="1.42578125" style="2" customWidth="1"/>
    <col min="6661" max="6661" width="11.7109375" style="2" bestFit="1" customWidth="1"/>
    <col min="6662" max="6662" width="1.7109375" style="2" customWidth="1"/>
    <col min="6663" max="6663" width="12" style="2" bestFit="1" customWidth="1"/>
    <col min="6664" max="6664" width="1.7109375" style="2" customWidth="1"/>
    <col min="6665" max="6665" width="12.7109375" style="2" bestFit="1" customWidth="1"/>
    <col min="6666" max="6666" width="1.7109375" style="2" customWidth="1"/>
    <col min="6667" max="6874" width="10.7109375" style="2" customWidth="1"/>
    <col min="6875" max="6912" width="10.7109375" style="2"/>
    <col min="6913" max="6913" width="44" style="2" bestFit="1" customWidth="1"/>
    <col min="6914" max="6914" width="1.42578125" style="2" customWidth="1"/>
    <col min="6915" max="6915" width="11.5703125" style="2" bestFit="1" customWidth="1"/>
    <col min="6916" max="6916" width="1.42578125" style="2" customWidth="1"/>
    <col min="6917" max="6917" width="11.7109375" style="2" bestFit="1" customWidth="1"/>
    <col min="6918" max="6918" width="1.7109375" style="2" customWidth="1"/>
    <col min="6919" max="6919" width="12" style="2" bestFit="1" customWidth="1"/>
    <col min="6920" max="6920" width="1.7109375" style="2" customWidth="1"/>
    <col min="6921" max="6921" width="12.7109375" style="2" bestFit="1" customWidth="1"/>
    <col min="6922" max="6922" width="1.7109375" style="2" customWidth="1"/>
    <col min="6923" max="7130" width="10.7109375" style="2" customWidth="1"/>
    <col min="7131" max="7168" width="10.7109375" style="2"/>
    <col min="7169" max="7169" width="44" style="2" bestFit="1" customWidth="1"/>
    <col min="7170" max="7170" width="1.42578125" style="2" customWidth="1"/>
    <col min="7171" max="7171" width="11.5703125" style="2" bestFit="1" customWidth="1"/>
    <col min="7172" max="7172" width="1.42578125" style="2" customWidth="1"/>
    <col min="7173" max="7173" width="11.7109375" style="2" bestFit="1" customWidth="1"/>
    <col min="7174" max="7174" width="1.7109375" style="2" customWidth="1"/>
    <col min="7175" max="7175" width="12" style="2" bestFit="1" customWidth="1"/>
    <col min="7176" max="7176" width="1.7109375" style="2" customWidth="1"/>
    <col min="7177" max="7177" width="12.7109375" style="2" bestFit="1" customWidth="1"/>
    <col min="7178" max="7178" width="1.7109375" style="2" customWidth="1"/>
    <col min="7179" max="7386" width="10.7109375" style="2" customWidth="1"/>
    <col min="7387" max="7424" width="10.7109375" style="2"/>
    <col min="7425" max="7425" width="44" style="2" bestFit="1" customWidth="1"/>
    <col min="7426" max="7426" width="1.42578125" style="2" customWidth="1"/>
    <col min="7427" max="7427" width="11.5703125" style="2" bestFit="1" customWidth="1"/>
    <col min="7428" max="7428" width="1.42578125" style="2" customWidth="1"/>
    <col min="7429" max="7429" width="11.7109375" style="2" bestFit="1" customWidth="1"/>
    <col min="7430" max="7430" width="1.7109375" style="2" customWidth="1"/>
    <col min="7431" max="7431" width="12" style="2" bestFit="1" customWidth="1"/>
    <col min="7432" max="7432" width="1.7109375" style="2" customWidth="1"/>
    <col min="7433" max="7433" width="12.7109375" style="2" bestFit="1" customWidth="1"/>
    <col min="7434" max="7434" width="1.7109375" style="2" customWidth="1"/>
    <col min="7435" max="7642" width="10.7109375" style="2" customWidth="1"/>
    <col min="7643" max="7680" width="10.7109375" style="2"/>
    <col min="7681" max="7681" width="44" style="2" bestFit="1" customWidth="1"/>
    <col min="7682" max="7682" width="1.42578125" style="2" customWidth="1"/>
    <col min="7683" max="7683" width="11.5703125" style="2" bestFit="1" customWidth="1"/>
    <col min="7684" max="7684" width="1.42578125" style="2" customWidth="1"/>
    <col min="7685" max="7685" width="11.7109375" style="2" bestFit="1" customWidth="1"/>
    <col min="7686" max="7686" width="1.7109375" style="2" customWidth="1"/>
    <col min="7687" max="7687" width="12" style="2" bestFit="1" customWidth="1"/>
    <col min="7688" max="7688" width="1.7109375" style="2" customWidth="1"/>
    <col min="7689" max="7689" width="12.7109375" style="2" bestFit="1" customWidth="1"/>
    <col min="7690" max="7690" width="1.7109375" style="2" customWidth="1"/>
    <col min="7691" max="7898" width="10.7109375" style="2" customWidth="1"/>
    <col min="7899" max="7936" width="10.7109375" style="2"/>
    <col min="7937" max="7937" width="44" style="2" bestFit="1" customWidth="1"/>
    <col min="7938" max="7938" width="1.42578125" style="2" customWidth="1"/>
    <col min="7939" max="7939" width="11.5703125" style="2" bestFit="1" customWidth="1"/>
    <col min="7940" max="7940" width="1.42578125" style="2" customWidth="1"/>
    <col min="7941" max="7941" width="11.7109375" style="2" bestFit="1" customWidth="1"/>
    <col min="7942" max="7942" width="1.7109375" style="2" customWidth="1"/>
    <col min="7943" max="7943" width="12" style="2" bestFit="1" customWidth="1"/>
    <col min="7944" max="7944" width="1.7109375" style="2" customWidth="1"/>
    <col min="7945" max="7945" width="12.7109375" style="2" bestFit="1" customWidth="1"/>
    <col min="7946" max="7946" width="1.7109375" style="2" customWidth="1"/>
    <col min="7947" max="8154" width="10.7109375" style="2" customWidth="1"/>
    <col min="8155" max="8192" width="10.7109375" style="2"/>
    <col min="8193" max="8193" width="44" style="2" bestFit="1" customWidth="1"/>
    <col min="8194" max="8194" width="1.42578125" style="2" customWidth="1"/>
    <col min="8195" max="8195" width="11.5703125" style="2" bestFit="1" customWidth="1"/>
    <col min="8196" max="8196" width="1.42578125" style="2" customWidth="1"/>
    <col min="8197" max="8197" width="11.7109375" style="2" bestFit="1" customWidth="1"/>
    <col min="8198" max="8198" width="1.7109375" style="2" customWidth="1"/>
    <col min="8199" max="8199" width="12" style="2" bestFit="1" customWidth="1"/>
    <col min="8200" max="8200" width="1.7109375" style="2" customWidth="1"/>
    <col min="8201" max="8201" width="12.7109375" style="2" bestFit="1" customWidth="1"/>
    <col min="8202" max="8202" width="1.7109375" style="2" customWidth="1"/>
    <col min="8203" max="8410" width="10.7109375" style="2" customWidth="1"/>
    <col min="8411" max="8448" width="10.7109375" style="2"/>
    <col min="8449" max="8449" width="44" style="2" bestFit="1" customWidth="1"/>
    <col min="8450" max="8450" width="1.42578125" style="2" customWidth="1"/>
    <col min="8451" max="8451" width="11.5703125" style="2" bestFit="1" customWidth="1"/>
    <col min="8452" max="8452" width="1.42578125" style="2" customWidth="1"/>
    <col min="8453" max="8453" width="11.7109375" style="2" bestFit="1" customWidth="1"/>
    <col min="8454" max="8454" width="1.7109375" style="2" customWidth="1"/>
    <col min="8455" max="8455" width="12" style="2" bestFit="1" customWidth="1"/>
    <col min="8456" max="8456" width="1.7109375" style="2" customWidth="1"/>
    <col min="8457" max="8457" width="12.7109375" style="2" bestFit="1" customWidth="1"/>
    <col min="8458" max="8458" width="1.7109375" style="2" customWidth="1"/>
    <col min="8459" max="8666" width="10.7109375" style="2" customWidth="1"/>
    <col min="8667" max="8704" width="10.7109375" style="2"/>
    <col min="8705" max="8705" width="44" style="2" bestFit="1" customWidth="1"/>
    <col min="8706" max="8706" width="1.42578125" style="2" customWidth="1"/>
    <col min="8707" max="8707" width="11.5703125" style="2" bestFit="1" customWidth="1"/>
    <col min="8708" max="8708" width="1.42578125" style="2" customWidth="1"/>
    <col min="8709" max="8709" width="11.7109375" style="2" bestFit="1" customWidth="1"/>
    <col min="8710" max="8710" width="1.7109375" style="2" customWidth="1"/>
    <col min="8711" max="8711" width="12" style="2" bestFit="1" customWidth="1"/>
    <col min="8712" max="8712" width="1.7109375" style="2" customWidth="1"/>
    <col min="8713" max="8713" width="12.7109375" style="2" bestFit="1" customWidth="1"/>
    <col min="8714" max="8714" width="1.7109375" style="2" customWidth="1"/>
    <col min="8715" max="8922" width="10.7109375" style="2" customWidth="1"/>
    <col min="8923" max="8960" width="10.7109375" style="2"/>
    <col min="8961" max="8961" width="44" style="2" bestFit="1" customWidth="1"/>
    <col min="8962" max="8962" width="1.42578125" style="2" customWidth="1"/>
    <col min="8963" max="8963" width="11.5703125" style="2" bestFit="1" customWidth="1"/>
    <col min="8964" max="8964" width="1.42578125" style="2" customWidth="1"/>
    <col min="8965" max="8965" width="11.7109375" style="2" bestFit="1" customWidth="1"/>
    <col min="8966" max="8966" width="1.7109375" style="2" customWidth="1"/>
    <col min="8967" max="8967" width="12" style="2" bestFit="1" customWidth="1"/>
    <col min="8968" max="8968" width="1.7109375" style="2" customWidth="1"/>
    <col min="8969" max="8969" width="12.7109375" style="2" bestFit="1" customWidth="1"/>
    <col min="8970" max="8970" width="1.7109375" style="2" customWidth="1"/>
    <col min="8971" max="9178" width="10.7109375" style="2" customWidth="1"/>
    <col min="9179" max="9216" width="10.7109375" style="2"/>
    <col min="9217" max="9217" width="44" style="2" bestFit="1" customWidth="1"/>
    <col min="9218" max="9218" width="1.42578125" style="2" customWidth="1"/>
    <col min="9219" max="9219" width="11.5703125" style="2" bestFit="1" customWidth="1"/>
    <col min="9220" max="9220" width="1.42578125" style="2" customWidth="1"/>
    <col min="9221" max="9221" width="11.7109375" style="2" bestFit="1" customWidth="1"/>
    <col min="9222" max="9222" width="1.7109375" style="2" customWidth="1"/>
    <col min="9223" max="9223" width="12" style="2" bestFit="1" customWidth="1"/>
    <col min="9224" max="9224" width="1.7109375" style="2" customWidth="1"/>
    <col min="9225" max="9225" width="12.7109375" style="2" bestFit="1" customWidth="1"/>
    <col min="9226" max="9226" width="1.7109375" style="2" customWidth="1"/>
    <col min="9227" max="9434" width="10.7109375" style="2" customWidth="1"/>
    <col min="9435" max="9472" width="10.7109375" style="2"/>
    <col min="9473" max="9473" width="44" style="2" bestFit="1" customWidth="1"/>
    <col min="9474" max="9474" width="1.42578125" style="2" customWidth="1"/>
    <col min="9475" max="9475" width="11.5703125" style="2" bestFit="1" customWidth="1"/>
    <col min="9476" max="9476" width="1.42578125" style="2" customWidth="1"/>
    <col min="9477" max="9477" width="11.7109375" style="2" bestFit="1" customWidth="1"/>
    <col min="9478" max="9478" width="1.7109375" style="2" customWidth="1"/>
    <col min="9479" max="9479" width="12" style="2" bestFit="1" customWidth="1"/>
    <col min="9480" max="9480" width="1.7109375" style="2" customWidth="1"/>
    <col min="9481" max="9481" width="12.7109375" style="2" bestFit="1" customWidth="1"/>
    <col min="9482" max="9482" width="1.7109375" style="2" customWidth="1"/>
    <col min="9483" max="9690" width="10.7109375" style="2" customWidth="1"/>
    <col min="9691" max="9728" width="10.7109375" style="2"/>
    <col min="9729" max="9729" width="44" style="2" bestFit="1" customWidth="1"/>
    <col min="9730" max="9730" width="1.42578125" style="2" customWidth="1"/>
    <col min="9731" max="9731" width="11.5703125" style="2" bestFit="1" customWidth="1"/>
    <col min="9732" max="9732" width="1.42578125" style="2" customWidth="1"/>
    <col min="9733" max="9733" width="11.7109375" style="2" bestFit="1" customWidth="1"/>
    <col min="9734" max="9734" width="1.7109375" style="2" customWidth="1"/>
    <col min="9735" max="9735" width="12" style="2" bestFit="1" customWidth="1"/>
    <col min="9736" max="9736" width="1.7109375" style="2" customWidth="1"/>
    <col min="9737" max="9737" width="12.7109375" style="2" bestFit="1" customWidth="1"/>
    <col min="9738" max="9738" width="1.7109375" style="2" customWidth="1"/>
    <col min="9739" max="9946" width="10.7109375" style="2" customWidth="1"/>
    <col min="9947" max="9984" width="10.7109375" style="2"/>
    <col min="9985" max="9985" width="44" style="2" bestFit="1" customWidth="1"/>
    <col min="9986" max="9986" width="1.42578125" style="2" customWidth="1"/>
    <col min="9987" max="9987" width="11.5703125" style="2" bestFit="1" customWidth="1"/>
    <col min="9988" max="9988" width="1.42578125" style="2" customWidth="1"/>
    <col min="9989" max="9989" width="11.7109375" style="2" bestFit="1" customWidth="1"/>
    <col min="9990" max="9990" width="1.7109375" style="2" customWidth="1"/>
    <col min="9991" max="9991" width="12" style="2" bestFit="1" customWidth="1"/>
    <col min="9992" max="9992" width="1.7109375" style="2" customWidth="1"/>
    <col min="9993" max="9993" width="12.7109375" style="2" bestFit="1" customWidth="1"/>
    <col min="9994" max="9994" width="1.7109375" style="2" customWidth="1"/>
    <col min="9995" max="10202" width="10.7109375" style="2" customWidth="1"/>
    <col min="10203" max="10240" width="10.7109375" style="2"/>
    <col min="10241" max="10241" width="44" style="2" bestFit="1" customWidth="1"/>
    <col min="10242" max="10242" width="1.42578125" style="2" customWidth="1"/>
    <col min="10243" max="10243" width="11.5703125" style="2" bestFit="1" customWidth="1"/>
    <col min="10244" max="10244" width="1.42578125" style="2" customWidth="1"/>
    <col min="10245" max="10245" width="11.7109375" style="2" bestFit="1" customWidth="1"/>
    <col min="10246" max="10246" width="1.7109375" style="2" customWidth="1"/>
    <col min="10247" max="10247" width="12" style="2" bestFit="1" customWidth="1"/>
    <col min="10248" max="10248" width="1.7109375" style="2" customWidth="1"/>
    <col min="10249" max="10249" width="12.7109375" style="2" bestFit="1" customWidth="1"/>
    <col min="10250" max="10250" width="1.7109375" style="2" customWidth="1"/>
    <col min="10251" max="10458" width="10.7109375" style="2" customWidth="1"/>
    <col min="10459" max="10496" width="10.7109375" style="2"/>
    <col min="10497" max="10497" width="44" style="2" bestFit="1" customWidth="1"/>
    <col min="10498" max="10498" width="1.42578125" style="2" customWidth="1"/>
    <col min="10499" max="10499" width="11.5703125" style="2" bestFit="1" customWidth="1"/>
    <col min="10500" max="10500" width="1.42578125" style="2" customWidth="1"/>
    <col min="10501" max="10501" width="11.7109375" style="2" bestFit="1" customWidth="1"/>
    <col min="10502" max="10502" width="1.7109375" style="2" customWidth="1"/>
    <col min="10503" max="10503" width="12" style="2" bestFit="1" customWidth="1"/>
    <col min="10504" max="10504" width="1.7109375" style="2" customWidth="1"/>
    <col min="10505" max="10505" width="12.7109375" style="2" bestFit="1" customWidth="1"/>
    <col min="10506" max="10506" width="1.7109375" style="2" customWidth="1"/>
    <col min="10507" max="10714" width="10.7109375" style="2" customWidth="1"/>
    <col min="10715" max="10752" width="10.7109375" style="2"/>
    <col min="10753" max="10753" width="44" style="2" bestFit="1" customWidth="1"/>
    <col min="10754" max="10754" width="1.42578125" style="2" customWidth="1"/>
    <col min="10755" max="10755" width="11.5703125" style="2" bestFit="1" customWidth="1"/>
    <col min="10756" max="10756" width="1.42578125" style="2" customWidth="1"/>
    <col min="10757" max="10757" width="11.7109375" style="2" bestFit="1" customWidth="1"/>
    <col min="10758" max="10758" width="1.7109375" style="2" customWidth="1"/>
    <col min="10759" max="10759" width="12" style="2" bestFit="1" customWidth="1"/>
    <col min="10760" max="10760" width="1.7109375" style="2" customWidth="1"/>
    <col min="10761" max="10761" width="12.7109375" style="2" bestFit="1" customWidth="1"/>
    <col min="10762" max="10762" width="1.7109375" style="2" customWidth="1"/>
    <col min="10763" max="10970" width="10.7109375" style="2" customWidth="1"/>
    <col min="10971" max="11008" width="10.7109375" style="2"/>
    <col min="11009" max="11009" width="44" style="2" bestFit="1" customWidth="1"/>
    <col min="11010" max="11010" width="1.42578125" style="2" customWidth="1"/>
    <col min="11011" max="11011" width="11.5703125" style="2" bestFit="1" customWidth="1"/>
    <col min="11012" max="11012" width="1.42578125" style="2" customWidth="1"/>
    <col min="11013" max="11013" width="11.7109375" style="2" bestFit="1" customWidth="1"/>
    <col min="11014" max="11014" width="1.7109375" style="2" customWidth="1"/>
    <col min="11015" max="11015" width="12" style="2" bestFit="1" customWidth="1"/>
    <col min="11016" max="11016" width="1.7109375" style="2" customWidth="1"/>
    <col min="11017" max="11017" width="12.7109375" style="2" bestFit="1" customWidth="1"/>
    <col min="11018" max="11018" width="1.7109375" style="2" customWidth="1"/>
    <col min="11019" max="11226" width="10.7109375" style="2" customWidth="1"/>
    <col min="11227" max="11264" width="10.7109375" style="2"/>
    <col min="11265" max="11265" width="44" style="2" bestFit="1" customWidth="1"/>
    <col min="11266" max="11266" width="1.42578125" style="2" customWidth="1"/>
    <col min="11267" max="11267" width="11.5703125" style="2" bestFit="1" customWidth="1"/>
    <col min="11268" max="11268" width="1.42578125" style="2" customWidth="1"/>
    <col min="11269" max="11269" width="11.7109375" style="2" bestFit="1" customWidth="1"/>
    <col min="11270" max="11270" width="1.7109375" style="2" customWidth="1"/>
    <col min="11271" max="11271" width="12" style="2" bestFit="1" customWidth="1"/>
    <col min="11272" max="11272" width="1.7109375" style="2" customWidth="1"/>
    <col min="11273" max="11273" width="12.7109375" style="2" bestFit="1" customWidth="1"/>
    <col min="11274" max="11274" width="1.7109375" style="2" customWidth="1"/>
    <col min="11275" max="11482" width="10.7109375" style="2" customWidth="1"/>
    <col min="11483" max="11520" width="10.7109375" style="2"/>
    <col min="11521" max="11521" width="44" style="2" bestFit="1" customWidth="1"/>
    <col min="11522" max="11522" width="1.42578125" style="2" customWidth="1"/>
    <col min="11523" max="11523" width="11.5703125" style="2" bestFit="1" customWidth="1"/>
    <col min="11524" max="11524" width="1.42578125" style="2" customWidth="1"/>
    <col min="11525" max="11525" width="11.7109375" style="2" bestFit="1" customWidth="1"/>
    <col min="11526" max="11526" width="1.7109375" style="2" customWidth="1"/>
    <col min="11527" max="11527" width="12" style="2" bestFit="1" customWidth="1"/>
    <col min="11528" max="11528" width="1.7109375" style="2" customWidth="1"/>
    <col min="11529" max="11529" width="12.7109375" style="2" bestFit="1" customWidth="1"/>
    <col min="11530" max="11530" width="1.7109375" style="2" customWidth="1"/>
    <col min="11531" max="11738" width="10.7109375" style="2" customWidth="1"/>
    <col min="11739" max="11776" width="10.7109375" style="2"/>
    <col min="11777" max="11777" width="44" style="2" bestFit="1" customWidth="1"/>
    <col min="11778" max="11778" width="1.42578125" style="2" customWidth="1"/>
    <col min="11779" max="11779" width="11.5703125" style="2" bestFit="1" customWidth="1"/>
    <col min="11780" max="11780" width="1.42578125" style="2" customWidth="1"/>
    <col min="11781" max="11781" width="11.7109375" style="2" bestFit="1" customWidth="1"/>
    <col min="11782" max="11782" width="1.7109375" style="2" customWidth="1"/>
    <col min="11783" max="11783" width="12" style="2" bestFit="1" customWidth="1"/>
    <col min="11784" max="11784" width="1.7109375" style="2" customWidth="1"/>
    <col min="11785" max="11785" width="12.7109375" style="2" bestFit="1" customWidth="1"/>
    <col min="11786" max="11786" width="1.7109375" style="2" customWidth="1"/>
    <col min="11787" max="11994" width="10.7109375" style="2" customWidth="1"/>
    <col min="11995" max="12032" width="10.7109375" style="2"/>
    <col min="12033" max="12033" width="44" style="2" bestFit="1" customWidth="1"/>
    <col min="12034" max="12034" width="1.42578125" style="2" customWidth="1"/>
    <col min="12035" max="12035" width="11.5703125" style="2" bestFit="1" customWidth="1"/>
    <col min="12036" max="12036" width="1.42578125" style="2" customWidth="1"/>
    <col min="12037" max="12037" width="11.7109375" style="2" bestFit="1" customWidth="1"/>
    <col min="12038" max="12038" width="1.7109375" style="2" customWidth="1"/>
    <col min="12039" max="12039" width="12" style="2" bestFit="1" customWidth="1"/>
    <col min="12040" max="12040" width="1.7109375" style="2" customWidth="1"/>
    <col min="12041" max="12041" width="12.7109375" style="2" bestFit="1" customWidth="1"/>
    <col min="12042" max="12042" width="1.7109375" style="2" customWidth="1"/>
    <col min="12043" max="12250" width="10.7109375" style="2" customWidth="1"/>
    <col min="12251" max="12288" width="10.7109375" style="2"/>
    <col min="12289" max="12289" width="44" style="2" bestFit="1" customWidth="1"/>
    <col min="12290" max="12290" width="1.42578125" style="2" customWidth="1"/>
    <col min="12291" max="12291" width="11.5703125" style="2" bestFit="1" customWidth="1"/>
    <col min="12292" max="12292" width="1.42578125" style="2" customWidth="1"/>
    <col min="12293" max="12293" width="11.7109375" style="2" bestFit="1" customWidth="1"/>
    <col min="12294" max="12294" width="1.7109375" style="2" customWidth="1"/>
    <col min="12295" max="12295" width="12" style="2" bestFit="1" customWidth="1"/>
    <col min="12296" max="12296" width="1.7109375" style="2" customWidth="1"/>
    <col min="12297" max="12297" width="12.7109375" style="2" bestFit="1" customWidth="1"/>
    <col min="12298" max="12298" width="1.7109375" style="2" customWidth="1"/>
    <col min="12299" max="12506" width="10.7109375" style="2" customWidth="1"/>
    <col min="12507" max="12544" width="10.7109375" style="2"/>
    <col min="12545" max="12545" width="44" style="2" bestFit="1" customWidth="1"/>
    <col min="12546" max="12546" width="1.42578125" style="2" customWidth="1"/>
    <col min="12547" max="12547" width="11.5703125" style="2" bestFit="1" customWidth="1"/>
    <col min="12548" max="12548" width="1.42578125" style="2" customWidth="1"/>
    <col min="12549" max="12549" width="11.7109375" style="2" bestFit="1" customWidth="1"/>
    <col min="12550" max="12550" width="1.7109375" style="2" customWidth="1"/>
    <col min="12551" max="12551" width="12" style="2" bestFit="1" customWidth="1"/>
    <col min="12552" max="12552" width="1.7109375" style="2" customWidth="1"/>
    <col min="12553" max="12553" width="12.7109375" style="2" bestFit="1" customWidth="1"/>
    <col min="12554" max="12554" width="1.7109375" style="2" customWidth="1"/>
    <col min="12555" max="12762" width="10.7109375" style="2" customWidth="1"/>
    <col min="12763" max="12800" width="10.7109375" style="2"/>
    <col min="12801" max="12801" width="44" style="2" bestFit="1" customWidth="1"/>
    <col min="12802" max="12802" width="1.42578125" style="2" customWidth="1"/>
    <col min="12803" max="12803" width="11.5703125" style="2" bestFit="1" customWidth="1"/>
    <col min="12804" max="12804" width="1.42578125" style="2" customWidth="1"/>
    <col min="12805" max="12805" width="11.7109375" style="2" bestFit="1" customWidth="1"/>
    <col min="12806" max="12806" width="1.7109375" style="2" customWidth="1"/>
    <col min="12807" max="12807" width="12" style="2" bestFit="1" customWidth="1"/>
    <col min="12808" max="12808" width="1.7109375" style="2" customWidth="1"/>
    <col min="12809" max="12809" width="12.7109375" style="2" bestFit="1" customWidth="1"/>
    <col min="12810" max="12810" width="1.7109375" style="2" customWidth="1"/>
    <col min="12811" max="13018" width="10.7109375" style="2" customWidth="1"/>
    <col min="13019" max="13056" width="10.7109375" style="2"/>
    <col min="13057" max="13057" width="44" style="2" bestFit="1" customWidth="1"/>
    <col min="13058" max="13058" width="1.42578125" style="2" customWidth="1"/>
    <col min="13059" max="13059" width="11.5703125" style="2" bestFit="1" customWidth="1"/>
    <col min="13060" max="13060" width="1.42578125" style="2" customWidth="1"/>
    <col min="13061" max="13061" width="11.7109375" style="2" bestFit="1" customWidth="1"/>
    <col min="13062" max="13062" width="1.7109375" style="2" customWidth="1"/>
    <col min="13063" max="13063" width="12" style="2" bestFit="1" customWidth="1"/>
    <col min="13064" max="13064" width="1.7109375" style="2" customWidth="1"/>
    <col min="13065" max="13065" width="12.7109375" style="2" bestFit="1" customWidth="1"/>
    <col min="13066" max="13066" width="1.7109375" style="2" customWidth="1"/>
    <col min="13067" max="13274" width="10.7109375" style="2" customWidth="1"/>
    <col min="13275" max="13312" width="10.7109375" style="2"/>
    <col min="13313" max="13313" width="44" style="2" bestFit="1" customWidth="1"/>
    <col min="13314" max="13314" width="1.42578125" style="2" customWidth="1"/>
    <col min="13315" max="13315" width="11.5703125" style="2" bestFit="1" customWidth="1"/>
    <col min="13316" max="13316" width="1.42578125" style="2" customWidth="1"/>
    <col min="13317" max="13317" width="11.7109375" style="2" bestFit="1" customWidth="1"/>
    <col min="13318" max="13318" width="1.7109375" style="2" customWidth="1"/>
    <col min="13319" max="13319" width="12" style="2" bestFit="1" customWidth="1"/>
    <col min="13320" max="13320" width="1.7109375" style="2" customWidth="1"/>
    <col min="13321" max="13321" width="12.7109375" style="2" bestFit="1" customWidth="1"/>
    <col min="13322" max="13322" width="1.7109375" style="2" customWidth="1"/>
    <col min="13323" max="13530" width="10.7109375" style="2" customWidth="1"/>
    <col min="13531" max="13568" width="10.7109375" style="2"/>
    <col min="13569" max="13569" width="44" style="2" bestFit="1" customWidth="1"/>
    <col min="13570" max="13570" width="1.42578125" style="2" customWidth="1"/>
    <col min="13571" max="13571" width="11.5703125" style="2" bestFit="1" customWidth="1"/>
    <col min="13572" max="13572" width="1.42578125" style="2" customWidth="1"/>
    <col min="13573" max="13573" width="11.7109375" style="2" bestFit="1" customWidth="1"/>
    <col min="13574" max="13574" width="1.7109375" style="2" customWidth="1"/>
    <col min="13575" max="13575" width="12" style="2" bestFit="1" customWidth="1"/>
    <col min="13576" max="13576" width="1.7109375" style="2" customWidth="1"/>
    <col min="13577" max="13577" width="12.7109375" style="2" bestFit="1" customWidth="1"/>
    <col min="13578" max="13578" width="1.7109375" style="2" customWidth="1"/>
    <col min="13579" max="13786" width="10.7109375" style="2" customWidth="1"/>
    <col min="13787" max="13824" width="10.7109375" style="2"/>
    <col min="13825" max="13825" width="44" style="2" bestFit="1" customWidth="1"/>
    <col min="13826" max="13826" width="1.42578125" style="2" customWidth="1"/>
    <col min="13827" max="13827" width="11.5703125" style="2" bestFit="1" customWidth="1"/>
    <col min="13828" max="13828" width="1.42578125" style="2" customWidth="1"/>
    <col min="13829" max="13829" width="11.7109375" style="2" bestFit="1" customWidth="1"/>
    <col min="13830" max="13830" width="1.7109375" style="2" customWidth="1"/>
    <col min="13831" max="13831" width="12" style="2" bestFit="1" customWidth="1"/>
    <col min="13832" max="13832" width="1.7109375" style="2" customWidth="1"/>
    <col min="13833" max="13833" width="12.7109375" style="2" bestFit="1" customWidth="1"/>
    <col min="13834" max="13834" width="1.7109375" style="2" customWidth="1"/>
    <col min="13835" max="14042" width="10.7109375" style="2" customWidth="1"/>
    <col min="14043" max="14080" width="10.7109375" style="2"/>
    <col min="14081" max="14081" width="44" style="2" bestFit="1" customWidth="1"/>
    <col min="14082" max="14082" width="1.42578125" style="2" customWidth="1"/>
    <col min="14083" max="14083" width="11.5703125" style="2" bestFit="1" customWidth="1"/>
    <col min="14084" max="14084" width="1.42578125" style="2" customWidth="1"/>
    <col min="14085" max="14085" width="11.7109375" style="2" bestFit="1" customWidth="1"/>
    <col min="14086" max="14086" width="1.7109375" style="2" customWidth="1"/>
    <col min="14087" max="14087" width="12" style="2" bestFit="1" customWidth="1"/>
    <col min="14088" max="14088" width="1.7109375" style="2" customWidth="1"/>
    <col min="14089" max="14089" width="12.7109375" style="2" bestFit="1" customWidth="1"/>
    <col min="14090" max="14090" width="1.7109375" style="2" customWidth="1"/>
    <col min="14091" max="14298" width="10.7109375" style="2" customWidth="1"/>
    <col min="14299" max="14336" width="10.7109375" style="2"/>
    <col min="14337" max="14337" width="44" style="2" bestFit="1" customWidth="1"/>
    <col min="14338" max="14338" width="1.42578125" style="2" customWidth="1"/>
    <col min="14339" max="14339" width="11.5703125" style="2" bestFit="1" customWidth="1"/>
    <col min="14340" max="14340" width="1.42578125" style="2" customWidth="1"/>
    <col min="14341" max="14341" width="11.7109375" style="2" bestFit="1" customWidth="1"/>
    <col min="14342" max="14342" width="1.7109375" style="2" customWidth="1"/>
    <col min="14343" max="14343" width="12" style="2" bestFit="1" customWidth="1"/>
    <col min="14344" max="14344" width="1.7109375" style="2" customWidth="1"/>
    <col min="14345" max="14345" width="12.7109375" style="2" bestFit="1" customWidth="1"/>
    <col min="14346" max="14346" width="1.7109375" style="2" customWidth="1"/>
    <col min="14347" max="14554" width="10.7109375" style="2" customWidth="1"/>
    <col min="14555" max="14592" width="10.7109375" style="2"/>
    <col min="14593" max="14593" width="44" style="2" bestFit="1" customWidth="1"/>
    <col min="14594" max="14594" width="1.42578125" style="2" customWidth="1"/>
    <col min="14595" max="14595" width="11.5703125" style="2" bestFit="1" customWidth="1"/>
    <col min="14596" max="14596" width="1.42578125" style="2" customWidth="1"/>
    <col min="14597" max="14597" width="11.7109375" style="2" bestFit="1" customWidth="1"/>
    <col min="14598" max="14598" width="1.7109375" style="2" customWidth="1"/>
    <col min="14599" max="14599" width="12" style="2" bestFit="1" customWidth="1"/>
    <col min="14600" max="14600" width="1.7109375" style="2" customWidth="1"/>
    <col min="14601" max="14601" width="12.7109375" style="2" bestFit="1" customWidth="1"/>
    <col min="14602" max="14602" width="1.7109375" style="2" customWidth="1"/>
    <col min="14603" max="14810" width="10.7109375" style="2" customWidth="1"/>
    <col min="14811" max="14848" width="10.7109375" style="2"/>
    <col min="14849" max="14849" width="44" style="2" bestFit="1" customWidth="1"/>
    <col min="14850" max="14850" width="1.42578125" style="2" customWidth="1"/>
    <col min="14851" max="14851" width="11.5703125" style="2" bestFit="1" customWidth="1"/>
    <col min="14852" max="14852" width="1.42578125" style="2" customWidth="1"/>
    <col min="14853" max="14853" width="11.7109375" style="2" bestFit="1" customWidth="1"/>
    <col min="14854" max="14854" width="1.7109375" style="2" customWidth="1"/>
    <col min="14855" max="14855" width="12" style="2" bestFit="1" customWidth="1"/>
    <col min="14856" max="14856" width="1.7109375" style="2" customWidth="1"/>
    <col min="14857" max="14857" width="12.7109375" style="2" bestFit="1" customWidth="1"/>
    <col min="14858" max="14858" width="1.7109375" style="2" customWidth="1"/>
    <col min="14859" max="15066" width="10.7109375" style="2" customWidth="1"/>
    <col min="15067" max="15104" width="10.7109375" style="2"/>
    <col min="15105" max="15105" width="44" style="2" bestFit="1" customWidth="1"/>
    <col min="15106" max="15106" width="1.42578125" style="2" customWidth="1"/>
    <col min="15107" max="15107" width="11.5703125" style="2" bestFit="1" customWidth="1"/>
    <col min="15108" max="15108" width="1.42578125" style="2" customWidth="1"/>
    <col min="15109" max="15109" width="11.7109375" style="2" bestFit="1" customWidth="1"/>
    <col min="15110" max="15110" width="1.7109375" style="2" customWidth="1"/>
    <col min="15111" max="15111" width="12" style="2" bestFit="1" customWidth="1"/>
    <col min="15112" max="15112" width="1.7109375" style="2" customWidth="1"/>
    <col min="15113" max="15113" width="12.7109375" style="2" bestFit="1" customWidth="1"/>
    <col min="15114" max="15114" width="1.7109375" style="2" customWidth="1"/>
    <col min="15115" max="15322" width="10.7109375" style="2" customWidth="1"/>
    <col min="15323" max="15360" width="10.7109375" style="2"/>
    <col min="15361" max="15361" width="44" style="2" bestFit="1" customWidth="1"/>
    <col min="15362" max="15362" width="1.42578125" style="2" customWidth="1"/>
    <col min="15363" max="15363" width="11.5703125" style="2" bestFit="1" customWidth="1"/>
    <col min="15364" max="15364" width="1.42578125" style="2" customWidth="1"/>
    <col min="15365" max="15365" width="11.7109375" style="2" bestFit="1" customWidth="1"/>
    <col min="15366" max="15366" width="1.7109375" style="2" customWidth="1"/>
    <col min="15367" max="15367" width="12" style="2" bestFit="1" customWidth="1"/>
    <col min="15368" max="15368" width="1.7109375" style="2" customWidth="1"/>
    <col min="15369" max="15369" width="12.7109375" style="2" bestFit="1" customWidth="1"/>
    <col min="15370" max="15370" width="1.7109375" style="2" customWidth="1"/>
    <col min="15371" max="15578" width="10.7109375" style="2" customWidth="1"/>
    <col min="15579" max="15616" width="10.7109375" style="2"/>
    <col min="15617" max="15617" width="44" style="2" bestFit="1" customWidth="1"/>
    <col min="15618" max="15618" width="1.42578125" style="2" customWidth="1"/>
    <col min="15619" max="15619" width="11.5703125" style="2" bestFit="1" customWidth="1"/>
    <col min="15620" max="15620" width="1.42578125" style="2" customWidth="1"/>
    <col min="15621" max="15621" width="11.7109375" style="2" bestFit="1" customWidth="1"/>
    <col min="15622" max="15622" width="1.7109375" style="2" customWidth="1"/>
    <col min="15623" max="15623" width="12" style="2" bestFit="1" customWidth="1"/>
    <col min="15624" max="15624" width="1.7109375" style="2" customWidth="1"/>
    <col min="15625" max="15625" width="12.7109375" style="2" bestFit="1" customWidth="1"/>
    <col min="15626" max="15626" width="1.7109375" style="2" customWidth="1"/>
    <col min="15627" max="15834" width="10.7109375" style="2" customWidth="1"/>
    <col min="15835" max="15872" width="10.7109375" style="2"/>
    <col min="15873" max="15873" width="44" style="2" bestFit="1" customWidth="1"/>
    <col min="15874" max="15874" width="1.42578125" style="2" customWidth="1"/>
    <col min="15875" max="15875" width="11.5703125" style="2" bestFit="1" customWidth="1"/>
    <col min="15876" max="15876" width="1.42578125" style="2" customWidth="1"/>
    <col min="15877" max="15877" width="11.7109375" style="2" bestFit="1" customWidth="1"/>
    <col min="15878" max="15878" width="1.7109375" style="2" customWidth="1"/>
    <col min="15879" max="15879" width="12" style="2" bestFit="1" customWidth="1"/>
    <col min="15880" max="15880" width="1.7109375" style="2" customWidth="1"/>
    <col min="15881" max="15881" width="12.7109375" style="2" bestFit="1" customWidth="1"/>
    <col min="15882" max="15882" width="1.7109375" style="2" customWidth="1"/>
    <col min="15883" max="16090" width="10.7109375" style="2" customWidth="1"/>
    <col min="16091" max="16128" width="10.7109375" style="2"/>
    <col min="16129" max="16129" width="44" style="2" bestFit="1" customWidth="1"/>
    <col min="16130" max="16130" width="1.42578125" style="2" customWidth="1"/>
    <col min="16131" max="16131" width="11.5703125" style="2" bestFit="1" customWidth="1"/>
    <col min="16132" max="16132" width="1.42578125" style="2" customWidth="1"/>
    <col min="16133" max="16133" width="11.7109375" style="2" bestFit="1" customWidth="1"/>
    <col min="16134" max="16134" width="1.7109375" style="2" customWidth="1"/>
    <col min="16135" max="16135" width="12" style="2" bestFit="1" customWidth="1"/>
    <col min="16136" max="16136" width="1.7109375" style="2" customWidth="1"/>
    <col min="16137" max="16137" width="12.7109375" style="2" bestFit="1" customWidth="1"/>
    <col min="16138" max="16138" width="1.7109375" style="2" customWidth="1"/>
    <col min="16139" max="16346" width="10.7109375" style="2" customWidth="1"/>
    <col min="16347" max="16384" width="10.7109375" style="2"/>
  </cols>
  <sheetData>
    <row r="1" spans="1:218" ht="15.75">
      <c r="A1" s="232" t="s">
        <v>0</v>
      </c>
      <c r="B1" s="232"/>
      <c r="C1" s="232"/>
      <c r="D1" s="232"/>
      <c r="E1" s="232"/>
      <c r="F1" s="232"/>
      <c r="G1" s="232"/>
      <c r="H1" s="232"/>
      <c r="I1" s="232"/>
    </row>
    <row r="2" spans="1:218" ht="15.75">
      <c r="A2" s="232" t="s">
        <v>1</v>
      </c>
      <c r="B2" s="232"/>
      <c r="C2" s="232"/>
      <c r="D2" s="232"/>
      <c r="E2" s="232"/>
      <c r="F2" s="232"/>
      <c r="G2" s="232"/>
      <c r="H2" s="232"/>
      <c r="I2" s="232"/>
    </row>
    <row r="3" spans="1:218" ht="15.75">
      <c r="A3" s="232" t="s">
        <v>2</v>
      </c>
      <c r="B3" s="232"/>
      <c r="C3" s="232"/>
      <c r="D3" s="232"/>
      <c r="E3" s="232"/>
      <c r="F3" s="232"/>
      <c r="G3" s="232"/>
      <c r="H3" s="232"/>
      <c r="I3" s="232"/>
    </row>
    <row r="4" spans="1:218" s="5" customForma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</row>
    <row r="5" spans="1:218" s="5" customFormat="1">
      <c r="A5" s="3"/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</row>
    <row r="6" spans="1:218">
      <c r="A6" s="6"/>
      <c r="B6" s="3"/>
      <c r="C6" s="3"/>
      <c r="D6" s="3"/>
      <c r="E6" s="3"/>
      <c r="F6" s="3"/>
      <c r="G6" s="3"/>
      <c r="H6" s="6"/>
      <c r="I6" s="6"/>
    </row>
    <row r="7" spans="1:218">
      <c r="B7" s="4"/>
      <c r="C7" s="7" t="s">
        <v>3</v>
      </c>
      <c r="D7" s="8"/>
      <c r="E7" s="7" t="s">
        <v>4</v>
      </c>
      <c r="F7" s="8"/>
      <c r="G7" s="7" t="s">
        <v>5</v>
      </c>
      <c r="H7" s="8"/>
      <c r="I7" s="7" t="s">
        <v>4</v>
      </c>
    </row>
    <row r="8" spans="1:218" ht="15">
      <c r="A8" s="4" t="s">
        <v>6</v>
      </c>
      <c r="B8" s="4"/>
      <c r="C8" s="9">
        <v>2016</v>
      </c>
      <c r="D8" s="10"/>
      <c r="E8" s="9">
        <v>2017</v>
      </c>
      <c r="F8" s="10"/>
      <c r="G8" s="9">
        <v>2017</v>
      </c>
      <c r="H8" s="10"/>
      <c r="I8" s="9">
        <v>2018</v>
      </c>
    </row>
    <row r="9" spans="1:218">
      <c r="B9" s="4"/>
      <c r="C9" s="11"/>
      <c r="D9" s="12"/>
      <c r="E9" s="13"/>
      <c r="F9" s="12"/>
      <c r="G9" s="11"/>
      <c r="H9" s="12"/>
      <c r="I9" s="13"/>
    </row>
    <row r="10" spans="1:218">
      <c r="A10" s="4" t="s">
        <v>7</v>
      </c>
      <c r="B10" s="4"/>
      <c r="C10" s="14">
        <v>6381123</v>
      </c>
      <c r="D10" s="15"/>
      <c r="E10" s="14">
        <v>6994705</v>
      </c>
      <c r="F10" s="15"/>
      <c r="G10" s="14">
        <f>+C84</f>
        <v>6678256</v>
      </c>
      <c r="H10" s="15"/>
      <c r="I10" s="14">
        <f>+G84</f>
        <v>2126984</v>
      </c>
    </row>
    <row r="11" spans="1:218">
      <c r="B11" s="4"/>
      <c r="C11" s="13"/>
      <c r="D11" s="12"/>
      <c r="E11" s="13"/>
      <c r="F11" s="12"/>
      <c r="G11" s="13"/>
      <c r="H11" s="12"/>
      <c r="I11" s="13"/>
    </row>
    <row r="12" spans="1:218">
      <c r="A12" s="16" t="s">
        <v>8</v>
      </c>
      <c r="B12" s="4"/>
      <c r="C12" s="13"/>
      <c r="D12" s="12"/>
      <c r="E12" s="13"/>
      <c r="F12" s="12"/>
      <c r="G12" s="13"/>
      <c r="H12" s="12"/>
      <c r="I12" s="13"/>
    </row>
    <row r="13" spans="1:218">
      <c r="A13" s="4" t="s">
        <v>9</v>
      </c>
      <c r="B13" s="4"/>
      <c r="C13" s="13">
        <v>6045814</v>
      </c>
      <c r="D13" s="12"/>
      <c r="E13" s="13">
        <v>6695000</v>
      </c>
      <c r="F13" s="12"/>
      <c r="G13" s="13">
        <v>6300000</v>
      </c>
      <c r="H13" s="12"/>
      <c r="I13" s="13">
        <v>6500000</v>
      </c>
    </row>
    <row r="14" spans="1:218">
      <c r="A14" s="4" t="s">
        <v>10</v>
      </c>
      <c r="B14" s="4"/>
      <c r="C14" s="13">
        <v>255501</v>
      </c>
      <c r="D14" s="12"/>
      <c r="E14" s="13">
        <v>250000</v>
      </c>
      <c r="F14" s="12"/>
      <c r="G14" s="13">
        <v>345000</v>
      </c>
      <c r="H14" s="12"/>
      <c r="I14" s="13">
        <v>945000</v>
      </c>
    </row>
    <row r="15" spans="1:218">
      <c r="A15" s="4" t="s">
        <v>11</v>
      </c>
      <c r="B15" s="4"/>
      <c r="C15" s="13">
        <v>37404</v>
      </c>
      <c r="D15" s="12"/>
      <c r="E15" s="13">
        <v>28000</v>
      </c>
      <c r="F15" s="12"/>
      <c r="G15" s="13">
        <v>40000</v>
      </c>
      <c r="H15" s="12"/>
      <c r="I15" s="13">
        <v>30000</v>
      </c>
    </row>
    <row r="16" spans="1:218">
      <c r="A16" s="4" t="s">
        <v>12</v>
      </c>
      <c r="B16" s="4"/>
      <c r="C16" s="17">
        <v>0</v>
      </c>
      <c r="D16" s="12"/>
      <c r="E16" s="17">
        <v>0</v>
      </c>
      <c r="F16" s="12"/>
      <c r="G16" s="17">
        <v>59272</v>
      </c>
      <c r="H16" s="12"/>
      <c r="I16" s="17">
        <v>0</v>
      </c>
    </row>
    <row r="17" spans="1:9" hidden="1">
      <c r="B17" s="4"/>
      <c r="C17" s="17">
        <v>0</v>
      </c>
      <c r="D17" s="12"/>
      <c r="E17" s="17">
        <v>0</v>
      </c>
      <c r="F17" s="12"/>
      <c r="G17" s="17">
        <v>0</v>
      </c>
      <c r="H17" s="12"/>
      <c r="I17" s="17">
        <v>0</v>
      </c>
    </row>
    <row r="18" spans="1:9" hidden="1">
      <c r="B18" s="4"/>
      <c r="C18" s="13"/>
      <c r="D18" s="12"/>
      <c r="E18" s="13"/>
      <c r="F18" s="12"/>
      <c r="G18" s="13"/>
      <c r="H18" s="12"/>
      <c r="I18" s="13"/>
    </row>
    <row r="19" spans="1:9" hidden="1">
      <c r="B19" s="4"/>
      <c r="C19" s="17"/>
      <c r="D19" s="12"/>
      <c r="E19" s="17"/>
      <c r="F19" s="12"/>
      <c r="G19" s="17"/>
      <c r="H19" s="12"/>
      <c r="I19" s="17"/>
    </row>
    <row r="20" spans="1:9">
      <c r="A20" s="4" t="s">
        <v>13</v>
      </c>
      <c r="B20" s="4"/>
      <c r="C20" s="13">
        <f>SUM(C13:C19)</f>
        <v>6338719</v>
      </c>
      <c r="D20" s="12"/>
      <c r="E20" s="13">
        <f>SUM(E13:E19)</f>
        <v>6973000</v>
      </c>
      <c r="F20" s="12"/>
      <c r="G20" s="13">
        <f>SUM(G13:G19)</f>
        <v>6744272</v>
      </c>
      <c r="H20" s="12"/>
      <c r="I20" s="13">
        <f>SUM(I13:I19)</f>
        <v>7475000</v>
      </c>
    </row>
    <row r="21" spans="1:9">
      <c r="B21" s="4"/>
      <c r="C21" s="13"/>
      <c r="D21" s="12"/>
      <c r="E21" s="13"/>
      <c r="F21" s="12"/>
      <c r="G21" s="13"/>
      <c r="H21" s="12"/>
      <c r="I21" s="13"/>
    </row>
    <row r="22" spans="1:9">
      <c r="A22" s="16" t="s">
        <v>14</v>
      </c>
      <c r="B22" s="4"/>
      <c r="C22" s="18"/>
      <c r="D22" s="19"/>
      <c r="E22" s="18"/>
      <c r="F22" s="19"/>
      <c r="G22" s="18"/>
      <c r="H22" s="19"/>
      <c r="I22" s="18"/>
    </row>
    <row r="23" spans="1:9">
      <c r="A23" s="20" t="s">
        <v>15</v>
      </c>
      <c r="B23" s="4"/>
      <c r="C23" s="18"/>
      <c r="D23" s="19"/>
      <c r="E23" s="18"/>
      <c r="F23" s="19"/>
      <c r="G23" s="18"/>
      <c r="H23" s="19"/>
      <c r="I23" s="18"/>
    </row>
    <row r="24" spans="1:9">
      <c r="A24" s="21" t="s">
        <v>16</v>
      </c>
      <c r="B24" s="4"/>
      <c r="C24" s="18">
        <v>826996</v>
      </c>
      <c r="D24" s="19" t="e">
        <f>#REF!</f>
        <v>#REF!</v>
      </c>
      <c r="E24" s="18">
        <f>1833309+1</f>
        <v>1833310</v>
      </c>
      <c r="F24" s="19"/>
      <c r="G24" s="18">
        <v>990899</v>
      </c>
      <c r="H24" s="19"/>
      <c r="I24" s="18">
        <v>1956345</v>
      </c>
    </row>
    <row r="25" spans="1:9">
      <c r="A25" s="4" t="s">
        <v>17</v>
      </c>
      <c r="B25" s="4"/>
      <c r="C25" s="18">
        <v>12339</v>
      </c>
      <c r="D25" s="19" t="e">
        <f>#REF!</f>
        <v>#REF!</v>
      </c>
      <c r="E25" s="18">
        <v>33820</v>
      </c>
      <c r="F25" s="19"/>
      <c r="G25" s="18">
        <v>11200</v>
      </c>
      <c r="H25" s="19"/>
      <c r="I25" s="18">
        <v>30000</v>
      </c>
    </row>
    <row r="26" spans="1:9" s="1" customFormat="1">
      <c r="A26" s="4" t="s">
        <v>18</v>
      </c>
      <c r="B26" s="4"/>
      <c r="C26" s="18">
        <v>220788</v>
      </c>
      <c r="D26" s="19" t="e">
        <f>#REF!</f>
        <v>#REF!</v>
      </c>
      <c r="E26" s="18">
        <v>269625</v>
      </c>
      <c r="F26" s="19"/>
      <c r="G26" s="18">
        <v>371800</v>
      </c>
      <c r="H26" s="19"/>
      <c r="I26" s="18">
        <v>555900</v>
      </c>
    </row>
    <row r="27" spans="1:9" s="1" customFormat="1">
      <c r="A27" s="4" t="s">
        <v>19</v>
      </c>
      <c r="B27" s="4"/>
      <c r="C27" s="18">
        <v>0</v>
      </c>
      <c r="D27" s="19" t="e">
        <f>#REF!</f>
        <v>#REF!</v>
      </c>
      <c r="E27" s="18">
        <v>25000</v>
      </c>
      <c r="F27" s="19"/>
      <c r="G27" s="18">
        <v>8000</v>
      </c>
      <c r="H27" s="19"/>
      <c r="I27" s="18">
        <v>108000</v>
      </c>
    </row>
    <row r="28" spans="1:9" s="1" customFormat="1">
      <c r="A28" s="4" t="s">
        <v>20</v>
      </c>
      <c r="B28" s="4"/>
      <c r="C28" s="18">
        <v>13424</v>
      </c>
      <c r="D28" s="19"/>
      <c r="E28" s="18">
        <v>130425</v>
      </c>
      <c r="F28" s="19"/>
      <c r="G28" s="18">
        <v>95200</v>
      </c>
      <c r="H28" s="19"/>
      <c r="I28" s="18">
        <v>76000</v>
      </c>
    </row>
    <row r="29" spans="1:9" s="1" customFormat="1">
      <c r="A29" s="4" t="s">
        <v>21</v>
      </c>
      <c r="B29" s="4"/>
      <c r="C29" s="17">
        <v>0</v>
      </c>
      <c r="D29" s="12" t="e">
        <f>#REF!</f>
        <v>#REF!</v>
      </c>
      <c r="E29" s="22">
        <v>140800</v>
      </c>
      <c r="F29" s="12"/>
      <c r="G29" s="17">
        <v>8700</v>
      </c>
      <c r="H29" s="12"/>
      <c r="I29" s="22">
        <v>75000</v>
      </c>
    </row>
    <row r="30" spans="1:9" s="1" customFormat="1">
      <c r="A30" s="4" t="s">
        <v>22</v>
      </c>
      <c r="B30" s="4"/>
      <c r="C30" s="17">
        <f>SUM(C24:C29)</f>
        <v>1073547</v>
      </c>
      <c r="D30" s="12"/>
      <c r="E30" s="17">
        <f>SUM(E24:E29)</f>
        <v>2432980</v>
      </c>
      <c r="F30" s="12"/>
      <c r="G30" s="17">
        <f>SUM(G24:G29)</f>
        <v>1485799</v>
      </c>
      <c r="H30" s="12"/>
      <c r="I30" s="17">
        <f>SUM(I24:I29)</f>
        <v>2801245</v>
      </c>
    </row>
    <row r="31" spans="1:9" s="1" customFormat="1">
      <c r="A31" s="4"/>
      <c r="B31" s="4"/>
      <c r="C31" s="13"/>
      <c r="D31" s="12"/>
      <c r="E31" s="13"/>
      <c r="F31" s="12"/>
      <c r="G31" s="13"/>
      <c r="H31" s="12"/>
      <c r="I31" s="13"/>
    </row>
    <row r="32" spans="1:9" s="1" customFormat="1" hidden="1">
      <c r="A32" s="20" t="s">
        <v>23</v>
      </c>
      <c r="B32" s="4"/>
      <c r="C32" s="13"/>
      <c r="D32" s="12"/>
      <c r="E32" s="13"/>
      <c r="F32" s="12"/>
      <c r="G32" s="13"/>
      <c r="H32" s="12"/>
      <c r="I32" s="13"/>
    </row>
    <row r="33" spans="1:9" s="1" customFormat="1" hidden="1">
      <c r="A33" s="4" t="s">
        <v>24</v>
      </c>
      <c r="B33" s="4"/>
      <c r="C33" s="18">
        <v>0</v>
      </c>
      <c r="D33" s="19"/>
      <c r="E33" s="18">
        <v>0</v>
      </c>
      <c r="F33" s="19"/>
      <c r="G33" s="18">
        <v>0</v>
      </c>
      <c r="H33" s="19"/>
      <c r="I33" s="18">
        <v>0</v>
      </c>
    </row>
    <row r="34" spans="1:9" s="1" customFormat="1" hidden="1">
      <c r="A34" s="4" t="s">
        <v>25</v>
      </c>
      <c r="B34" s="4"/>
      <c r="C34" s="17">
        <v>0</v>
      </c>
      <c r="D34" s="12"/>
      <c r="E34" s="17">
        <v>0</v>
      </c>
      <c r="F34" s="12"/>
      <c r="G34" s="17">
        <v>0</v>
      </c>
      <c r="H34" s="12"/>
      <c r="I34" s="17">
        <v>0</v>
      </c>
    </row>
    <row r="35" spans="1:9" s="1" customFormat="1" hidden="1">
      <c r="A35" s="23" t="s">
        <v>26</v>
      </c>
      <c r="B35" s="4"/>
      <c r="C35" s="13">
        <f>SUM(C33:C34)</f>
        <v>0</v>
      </c>
      <c r="D35" s="12"/>
      <c r="E35" s="13">
        <f>SUM(E33:E34)</f>
        <v>0</v>
      </c>
      <c r="F35" s="12"/>
      <c r="G35" s="13">
        <f>SUM(G33:G34)</f>
        <v>0</v>
      </c>
      <c r="H35" s="12"/>
      <c r="I35" s="13">
        <f>SUM(I33:I34)</f>
        <v>0</v>
      </c>
    </row>
    <row r="36" spans="1:9" s="1" customFormat="1" hidden="1">
      <c r="A36" s="24"/>
      <c r="B36" s="4"/>
      <c r="C36" s="13"/>
      <c r="D36" s="12"/>
      <c r="E36" s="13"/>
      <c r="F36" s="12"/>
      <c r="G36" s="13"/>
      <c r="H36" s="12"/>
      <c r="I36" s="13"/>
    </row>
    <row r="37" spans="1:9" s="1" customFormat="1">
      <c r="A37" s="23" t="s">
        <v>27</v>
      </c>
      <c r="B37" s="4"/>
      <c r="C37" s="17">
        <f>+C30+C35</f>
        <v>1073547</v>
      </c>
      <c r="D37" s="12"/>
      <c r="E37" s="17">
        <f>+E30+E35</f>
        <v>2432980</v>
      </c>
      <c r="F37" s="12"/>
      <c r="G37" s="17">
        <f>+G30+G35</f>
        <v>1485799</v>
      </c>
      <c r="H37" s="12"/>
      <c r="I37" s="17">
        <f>+I30+I35</f>
        <v>2801245</v>
      </c>
    </row>
    <row r="38" spans="1:9" s="1" customFormat="1">
      <c r="A38" s="23"/>
      <c r="B38" s="23"/>
      <c r="C38" s="13"/>
      <c r="D38" s="25"/>
      <c r="E38" s="13"/>
      <c r="F38" s="25"/>
      <c r="G38" s="13"/>
      <c r="H38" s="25"/>
      <c r="I38" s="13"/>
    </row>
    <row r="39" spans="1:9" s="1" customFormat="1">
      <c r="A39" s="4" t="s">
        <v>28</v>
      </c>
      <c r="B39" s="4"/>
      <c r="C39" s="18"/>
      <c r="D39" s="19"/>
      <c r="E39" s="18"/>
      <c r="F39" s="19"/>
      <c r="G39" s="18"/>
      <c r="H39" s="19"/>
      <c r="I39" s="18"/>
    </row>
    <row r="40" spans="1:9" s="1" customFormat="1">
      <c r="A40" s="4" t="s">
        <v>29</v>
      </c>
      <c r="B40" s="4"/>
      <c r="C40" s="13">
        <f>+C20-C37</f>
        <v>5265172</v>
      </c>
      <c r="D40" s="12"/>
      <c r="E40" s="13">
        <f>+E20-E37</f>
        <v>4540020</v>
      </c>
      <c r="F40" s="12"/>
      <c r="G40" s="13">
        <f>+G20-G37</f>
        <v>5258473</v>
      </c>
      <c r="H40" s="12"/>
      <c r="I40" s="13">
        <f>+I20-I37</f>
        <v>4673755</v>
      </c>
    </row>
    <row r="41" spans="1:9" s="1" customFormat="1">
      <c r="A41" s="4"/>
      <c r="B41" s="4"/>
      <c r="C41" s="13"/>
      <c r="D41" s="12"/>
      <c r="E41" s="13"/>
      <c r="F41" s="12"/>
      <c r="G41" s="13"/>
      <c r="H41" s="12"/>
      <c r="I41" s="13"/>
    </row>
    <row r="42" spans="1:9" s="1" customFormat="1">
      <c r="A42" s="26" t="s">
        <v>30</v>
      </c>
      <c r="B42" s="4"/>
      <c r="C42" s="13"/>
      <c r="D42" s="12"/>
      <c r="E42" s="27"/>
      <c r="F42" s="12"/>
      <c r="G42" s="13"/>
      <c r="H42" s="12"/>
      <c r="I42" s="27"/>
    </row>
    <row r="43" spans="1:9" s="1" customFormat="1">
      <c r="A43" s="2"/>
      <c r="B43" s="4"/>
      <c r="C43" s="18"/>
      <c r="D43" s="12"/>
      <c r="E43" s="18"/>
      <c r="F43" s="12"/>
      <c r="G43" s="13"/>
      <c r="H43" s="12"/>
      <c r="I43" s="18"/>
    </row>
    <row r="44" spans="1:9" s="1" customFormat="1" hidden="1">
      <c r="A44" s="4"/>
      <c r="B44" s="4"/>
      <c r="C44" s="18"/>
      <c r="D44" s="19"/>
      <c r="E44" s="18"/>
      <c r="F44" s="19"/>
      <c r="G44" s="18"/>
      <c r="H44" s="19"/>
      <c r="I44" s="18"/>
    </row>
    <row r="45" spans="1:9" s="1" customFormat="1" hidden="1">
      <c r="A45" s="4"/>
      <c r="B45" s="4"/>
      <c r="C45" s="18"/>
      <c r="D45" s="19"/>
      <c r="E45" s="18"/>
      <c r="F45" s="19"/>
      <c r="G45" s="18"/>
      <c r="H45" s="19"/>
      <c r="I45" s="18"/>
    </row>
    <row r="46" spans="1:9" s="1" customFormat="1" hidden="1">
      <c r="A46" s="4"/>
      <c r="B46" s="4"/>
      <c r="C46" s="28"/>
      <c r="D46" s="19"/>
      <c r="E46" s="28"/>
      <c r="F46" s="19"/>
      <c r="G46" s="28"/>
      <c r="H46" s="19"/>
      <c r="I46" s="28"/>
    </row>
    <row r="47" spans="1:9" s="1" customFormat="1" hidden="1">
      <c r="A47" s="4"/>
      <c r="B47" s="4"/>
      <c r="C47" s="28"/>
      <c r="D47" s="19"/>
      <c r="E47" s="28"/>
      <c r="F47" s="19"/>
      <c r="G47" s="28"/>
      <c r="H47" s="19"/>
      <c r="I47" s="28"/>
    </row>
    <row r="48" spans="1:9" s="1" customFormat="1" hidden="1">
      <c r="A48" s="4"/>
      <c r="B48" s="4"/>
      <c r="C48" s="18"/>
      <c r="D48" s="19"/>
      <c r="E48" s="18"/>
      <c r="F48" s="19"/>
      <c r="G48" s="11"/>
      <c r="H48" s="19"/>
      <c r="I48" s="18"/>
    </row>
    <row r="49" spans="1:9" s="1" customFormat="1" hidden="1">
      <c r="A49" s="4"/>
      <c r="B49" s="4"/>
      <c r="C49" s="18"/>
      <c r="D49" s="19"/>
      <c r="E49" s="18"/>
      <c r="F49" s="19"/>
      <c r="G49" s="11"/>
      <c r="H49" s="19"/>
      <c r="I49" s="18"/>
    </row>
    <row r="50" spans="1:9" s="1" customFormat="1" hidden="1">
      <c r="A50" s="4"/>
      <c r="B50" s="4"/>
      <c r="C50" s="18"/>
      <c r="D50" s="19"/>
      <c r="E50" s="18"/>
      <c r="F50" s="19"/>
      <c r="G50" s="11"/>
      <c r="H50" s="19"/>
      <c r="I50" s="18"/>
    </row>
    <row r="51" spans="1:9" s="1" customFormat="1" hidden="1">
      <c r="A51" s="4"/>
      <c r="B51" s="4"/>
      <c r="C51" s="18"/>
      <c r="D51" s="19"/>
      <c r="E51" s="18"/>
      <c r="F51" s="19"/>
      <c r="G51" s="11"/>
      <c r="H51" s="19"/>
      <c r="I51" s="18"/>
    </row>
    <row r="52" spans="1:9" s="1" customFormat="1" hidden="1">
      <c r="A52" s="4"/>
      <c r="B52" s="4"/>
      <c r="C52" s="18"/>
      <c r="D52" s="19"/>
      <c r="E52" s="18"/>
      <c r="F52" s="19"/>
      <c r="G52" s="11"/>
      <c r="H52" s="19"/>
      <c r="I52" s="18"/>
    </row>
    <row r="53" spans="1:9" s="1" customFormat="1" hidden="1">
      <c r="A53" s="4"/>
      <c r="B53" s="4"/>
      <c r="C53" s="18"/>
      <c r="D53" s="19"/>
      <c r="E53" s="18"/>
      <c r="F53" s="19"/>
      <c r="G53" s="11"/>
      <c r="H53" s="19"/>
      <c r="I53" s="18"/>
    </row>
    <row r="54" spans="1:9" s="1" customFormat="1" hidden="1">
      <c r="A54" s="4"/>
      <c r="B54" s="4"/>
      <c r="C54" s="18"/>
      <c r="D54" s="19"/>
      <c r="E54" s="18"/>
      <c r="F54" s="19"/>
      <c r="G54" s="11"/>
      <c r="H54" s="19"/>
      <c r="I54" s="18"/>
    </row>
    <row r="55" spans="1:9" s="1" customFormat="1" hidden="1">
      <c r="A55" s="4"/>
      <c r="B55" s="4"/>
      <c r="C55" s="18"/>
      <c r="D55" s="19"/>
      <c r="E55" s="18"/>
      <c r="F55" s="19"/>
      <c r="G55" s="11"/>
      <c r="H55" s="19"/>
      <c r="I55" s="18"/>
    </row>
    <row r="56" spans="1:9" s="1" customFormat="1" hidden="1">
      <c r="A56" s="4"/>
      <c r="B56" s="4"/>
      <c r="C56" s="18"/>
      <c r="D56" s="19"/>
      <c r="E56" s="18"/>
      <c r="F56" s="19"/>
      <c r="G56" s="11"/>
      <c r="H56" s="19"/>
      <c r="I56" s="18"/>
    </row>
    <row r="57" spans="1:9" s="1" customFormat="1" hidden="1">
      <c r="A57" s="4"/>
      <c r="B57" s="4"/>
      <c r="C57" s="18"/>
      <c r="D57" s="19"/>
      <c r="E57" s="18"/>
      <c r="F57" s="19"/>
      <c r="G57" s="11"/>
      <c r="H57" s="19"/>
      <c r="I57" s="18"/>
    </row>
    <row r="58" spans="1:9" s="1" customFormat="1" hidden="1">
      <c r="A58" s="4"/>
      <c r="B58" s="4"/>
      <c r="C58" s="18"/>
      <c r="D58" s="19"/>
      <c r="E58" s="18"/>
      <c r="F58" s="19"/>
      <c r="G58" s="11"/>
      <c r="H58" s="19"/>
      <c r="I58" s="18"/>
    </row>
    <row r="59" spans="1:9" s="1" customFormat="1" hidden="1">
      <c r="A59" s="4"/>
      <c r="B59" s="4"/>
      <c r="C59" s="18"/>
      <c r="D59" s="19"/>
      <c r="E59" s="18"/>
      <c r="F59" s="19"/>
      <c r="G59" s="11"/>
      <c r="H59" s="19"/>
      <c r="I59" s="18"/>
    </row>
    <row r="60" spans="1:9" s="1" customFormat="1" hidden="1">
      <c r="A60" s="4"/>
      <c r="B60" s="4"/>
      <c r="C60" s="18"/>
      <c r="D60" s="19"/>
      <c r="E60" s="18"/>
      <c r="F60" s="19"/>
      <c r="G60" s="11"/>
      <c r="H60" s="19"/>
      <c r="I60" s="18"/>
    </row>
    <row r="61" spans="1:9" s="1" customFormat="1" hidden="1">
      <c r="A61" s="4"/>
      <c r="B61" s="4"/>
      <c r="C61" s="18"/>
      <c r="D61" s="19"/>
      <c r="E61" s="18"/>
      <c r="F61" s="19"/>
      <c r="G61" s="18"/>
      <c r="H61" s="19"/>
      <c r="I61" s="18"/>
    </row>
    <row r="62" spans="1:9" s="1" customFormat="1">
      <c r="A62" s="4" t="s">
        <v>31</v>
      </c>
      <c r="B62" s="4"/>
      <c r="C62" s="13"/>
      <c r="D62" s="12"/>
      <c r="E62" s="13"/>
      <c r="F62" s="12"/>
      <c r="G62" s="13"/>
      <c r="H62" s="12"/>
      <c r="I62" s="13"/>
    </row>
    <row r="63" spans="1:9" s="1" customFormat="1">
      <c r="A63" s="4" t="s">
        <v>32</v>
      </c>
      <c r="B63" s="4"/>
      <c r="C63" s="13">
        <v>0</v>
      </c>
      <c r="D63" s="12"/>
      <c r="E63" s="13">
        <v>0</v>
      </c>
      <c r="F63" s="12"/>
      <c r="G63" s="13">
        <v>-1493232</v>
      </c>
      <c r="H63" s="12"/>
      <c r="I63" s="13">
        <v>0</v>
      </c>
    </row>
    <row r="64" spans="1:9" s="1" customFormat="1">
      <c r="A64" s="4" t="s">
        <v>33</v>
      </c>
      <c r="B64" s="4"/>
      <c r="C64" s="13">
        <v>228252</v>
      </c>
      <c r="D64" s="12"/>
      <c r="E64" s="13">
        <v>719558</v>
      </c>
      <c r="F64" s="12"/>
      <c r="G64" s="13">
        <v>0</v>
      </c>
      <c r="H64" s="12"/>
      <c r="I64" s="13">
        <v>0</v>
      </c>
    </row>
    <row r="65" spans="1:9" s="1" customFormat="1">
      <c r="A65" s="4" t="s">
        <v>34</v>
      </c>
      <c r="B65" s="4"/>
      <c r="C65" s="13">
        <v>-40000</v>
      </c>
      <c r="D65" s="12"/>
      <c r="E65" s="13">
        <v>0</v>
      </c>
      <c r="F65" s="12"/>
      <c r="G65" s="13">
        <v>-3300000</v>
      </c>
      <c r="H65" s="12"/>
      <c r="I65" s="13">
        <v>0</v>
      </c>
    </row>
    <row r="66" spans="1:9" s="1" customFormat="1">
      <c r="A66" s="4" t="s">
        <v>35</v>
      </c>
      <c r="B66" s="4"/>
      <c r="C66" s="13">
        <v>0</v>
      </c>
      <c r="D66" s="12"/>
      <c r="E66" s="13">
        <v>0</v>
      </c>
      <c r="F66" s="12"/>
      <c r="G66" s="13"/>
      <c r="H66" s="12"/>
      <c r="I66" s="13">
        <v>0</v>
      </c>
    </row>
    <row r="67" spans="1:9" s="1" customFormat="1">
      <c r="A67" s="4" t="s">
        <v>36</v>
      </c>
      <c r="B67" s="4"/>
      <c r="C67" s="13">
        <v>-3974568</v>
      </c>
      <c r="D67" s="12"/>
      <c r="E67" s="13">
        <v>-3976112</v>
      </c>
      <c r="F67" s="12"/>
      <c r="G67" s="13">
        <v>-3976113</v>
      </c>
      <c r="H67" s="12"/>
      <c r="I67" s="13">
        <v>-3976913</v>
      </c>
    </row>
    <row r="68" spans="1:9" s="1" customFormat="1" hidden="1">
      <c r="A68" s="4" t="s">
        <v>37</v>
      </c>
      <c r="B68" s="4"/>
      <c r="C68" s="13">
        <v>0</v>
      </c>
      <c r="D68" s="12"/>
      <c r="E68" s="13">
        <v>0</v>
      </c>
      <c r="F68" s="12"/>
      <c r="G68" s="13">
        <v>0</v>
      </c>
      <c r="H68" s="12"/>
      <c r="I68" s="13">
        <v>0</v>
      </c>
    </row>
    <row r="69" spans="1:9" s="1" customFormat="1">
      <c r="A69" s="4" t="s">
        <v>38</v>
      </c>
      <c r="B69" s="4"/>
      <c r="C69" s="13">
        <v>-1020000</v>
      </c>
      <c r="D69" s="12"/>
      <c r="E69" s="13">
        <v>-1040400</v>
      </c>
      <c r="F69" s="12"/>
      <c r="G69" s="13">
        <v>-1040400</v>
      </c>
      <c r="H69" s="12"/>
      <c r="I69" s="13">
        <v>-1061208</v>
      </c>
    </row>
    <row r="70" spans="1:9" s="1" customFormat="1" hidden="1">
      <c r="A70" s="4" t="s">
        <v>39</v>
      </c>
      <c r="B70" s="4"/>
      <c r="C70" s="13">
        <v>0</v>
      </c>
      <c r="D70" s="12"/>
      <c r="E70" s="13">
        <v>0</v>
      </c>
      <c r="F70" s="12"/>
      <c r="G70" s="13">
        <v>0</v>
      </c>
      <c r="H70" s="12"/>
      <c r="I70" s="13">
        <v>0</v>
      </c>
    </row>
    <row r="71" spans="1:9" s="1" customFormat="1" hidden="1">
      <c r="A71" s="4" t="s">
        <v>40</v>
      </c>
      <c r="B71" s="4"/>
      <c r="C71" s="13">
        <v>0</v>
      </c>
      <c r="D71" s="12"/>
      <c r="E71" s="13">
        <v>0</v>
      </c>
      <c r="F71" s="12"/>
      <c r="G71" s="13">
        <v>0</v>
      </c>
      <c r="H71" s="12"/>
      <c r="I71" s="13">
        <v>0</v>
      </c>
    </row>
    <row r="72" spans="1:9" s="1" customFormat="1" hidden="1">
      <c r="A72" s="4" t="s">
        <v>41</v>
      </c>
      <c r="B72" s="4"/>
      <c r="C72" s="13">
        <v>0</v>
      </c>
      <c r="D72" s="12"/>
      <c r="E72" s="13">
        <v>0</v>
      </c>
      <c r="F72" s="12"/>
      <c r="G72" s="13">
        <v>0</v>
      </c>
      <c r="H72" s="12"/>
      <c r="I72" s="13">
        <v>0</v>
      </c>
    </row>
    <row r="73" spans="1:9" s="1" customFormat="1" hidden="1">
      <c r="A73" s="4" t="s">
        <v>42</v>
      </c>
      <c r="B73" s="4"/>
      <c r="C73" s="13">
        <v>0</v>
      </c>
      <c r="D73" s="12"/>
      <c r="E73" s="13">
        <v>0</v>
      </c>
      <c r="F73" s="12"/>
      <c r="G73" s="13">
        <v>0</v>
      </c>
      <c r="H73" s="12"/>
      <c r="I73" s="13">
        <v>0</v>
      </c>
    </row>
    <row r="74" spans="1:9" s="1" customFormat="1" hidden="1">
      <c r="A74" s="4" t="s">
        <v>43</v>
      </c>
      <c r="B74" s="4"/>
      <c r="C74" s="13">
        <v>0</v>
      </c>
      <c r="D74" s="12"/>
      <c r="E74" s="13">
        <v>0</v>
      </c>
      <c r="F74" s="12"/>
      <c r="G74" s="13">
        <v>0</v>
      </c>
      <c r="H74" s="12"/>
      <c r="I74" s="13">
        <v>0</v>
      </c>
    </row>
    <row r="75" spans="1:9" s="1" customFormat="1" hidden="1">
      <c r="A75" s="4" t="s">
        <v>44</v>
      </c>
      <c r="B75" s="4"/>
      <c r="C75" s="13">
        <v>0</v>
      </c>
      <c r="D75" s="12"/>
      <c r="E75" s="13">
        <v>0</v>
      </c>
      <c r="F75" s="12"/>
      <c r="G75" s="13">
        <v>0</v>
      </c>
      <c r="H75" s="12"/>
      <c r="I75" s="13">
        <v>0</v>
      </c>
    </row>
    <row r="76" spans="1:9" s="1" customFormat="1">
      <c r="A76" s="4" t="s">
        <v>45</v>
      </c>
      <c r="B76" s="4"/>
      <c r="C76" s="17">
        <v>-161723</v>
      </c>
      <c r="D76" s="12"/>
      <c r="E76" s="17">
        <v>0</v>
      </c>
      <c r="F76" s="12"/>
      <c r="G76" s="17">
        <v>0</v>
      </c>
      <c r="H76" s="12"/>
      <c r="I76" s="17">
        <v>0</v>
      </c>
    </row>
    <row r="77" spans="1:9" s="1" customFormat="1">
      <c r="A77" s="4" t="s">
        <v>46</v>
      </c>
      <c r="B77" s="4"/>
      <c r="C77" s="17">
        <f>SUM(C64:C76)</f>
        <v>-4968039</v>
      </c>
      <c r="D77" s="12"/>
      <c r="E77" s="17">
        <f>SUM(E64:E76)</f>
        <v>-4296954</v>
      </c>
      <c r="F77" s="12"/>
      <c r="G77" s="17">
        <f>SUM(G62:G76)</f>
        <v>-9809745</v>
      </c>
      <c r="H77" s="12"/>
      <c r="I77" s="17">
        <f>SUM(I62:I76)</f>
        <v>-5038121</v>
      </c>
    </row>
    <row r="78" spans="1:9" s="1" customFormat="1">
      <c r="A78" s="4"/>
      <c r="B78" s="4"/>
      <c r="C78" s="13"/>
      <c r="D78" s="12"/>
      <c r="E78" s="13"/>
      <c r="F78" s="12"/>
      <c r="G78" s="13"/>
      <c r="H78" s="12"/>
      <c r="I78" s="13"/>
    </row>
    <row r="79" spans="1:9" s="1" customFormat="1">
      <c r="A79" s="4" t="s">
        <v>47</v>
      </c>
      <c r="B79" s="4"/>
      <c r="C79" s="13">
        <f>+C48+C77</f>
        <v>-4968039</v>
      </c>
      <c r="D79" s="12"/>
      <c r="E79" s="13">
        <f>+E48+E77</f>
        <v>-4296954</v>
      </c>
      <c r="F79" s="12"/>
      <c r="G79" s="13">
        <f>+G48+G77</f>
        <v>-9809745</v>
      </c>
      <c r="H79" s="12"/>
      <c r="I79" s="13">
        <f>+I48+I77</f>
        <v>-5038121</v>
      </c>
    </row>
    <row r="80" spans="1:9" s="1" customFormat="1">
      <c r="A80" s="4"/>
      <c r="B80" s="4"/>
      <c r="C80" s="13"/>
      <c r="D80" s="12"/>
      <c r="E80" s="13"/>
      <c r="F80" s="12"/>
      <c r="G80" s="13"/>
      <c r="H80" s="12"/>
      <c r="I80" s="13"/>
    </row>
    <row r="81" spans="1:9" s="1" customFormat="1">
      <c r="A81" s="4" t="s">
        <v>48</v>
      </c>
      <c r="B81" s="4"/>
      <c r="C81" s="13"/>
      <c r="D81" s="12"/>
      <c r="E81" s="13"/>
      <c r="F81" s="12"/>
      <c r="G81" s="13"/>
      <c r="H81" s="12"/>
      <c r="I81" s="13"/>
    </row>
    <row r="82" spans="1:9" s="1" customFormat="1">
      <c r="A82" s="4" t="s">
        <v>29</v>
      </c>
      <c r="B82" s="4"/>
      <c r="C82" s="13">
        <f>+C40+C79</f>
        <v>297133</v>
      </c>
      <c r="D82" s="12"/>
      <c r="E82" s="13">
        <f>+E40+E79</f>
        <v>243066</v>
      </c>
      <c r="F82" s="12"/>
      <c r="G82" s="13">
        <f>+G40+G79</f>
        <v>-4551272</v>
      </c>
      <c r="H82" s="12"/>
      <c r="I82" s="13">
        <f>+I40+I79</f>
        <v>-364366</v>
      </c>
    </row>
    <row r="83" spans="1:9" s="1" customFormat="1">
      <c r="A83" s="4"/>
      <c r="B83" s="4"/>
      <c r="C83" s="13"/>
      <c r="D83" s="12"/>
      <c r="E83" s="13"/>
      <c r="F83" s="12"/>
      <c r="G83" s="13"/>
      <c r="H83" s="12"/>
      <c r="I83" s="13"/>
    </row>
    <row r="84" spans="1:9" s="1" customFormat="1" ht="13.5" thickBot="1">
      <c r="A84" s="4" t="s">
        <v>49</v>
      </c>
      <c r="B84" s="4"/>
      <c r="C84" s="29">
        <f>+C10+C82</f>
        <v>6678256</v>
      </c>
      <c r="D84" s="30"/>
      <c r="E84" s="29">
        <f>+E10+E82</f>
        <v>7237771</v>
      </c>
      <c r="F84" s="30"/>
      <c r="G84" s="29">
        <f>+G10+G82</f>
        <v>2126984</v>
      </c>
      <c r="H84" s="30"/>
      <c r="I84" s="29">
        <f>+I10+I82</f>
        <v>1762618</v>
      </c>
    </row>
    <row r="85" spans="1:9" s="1" customFormat="1" ht="13.5" thickTop="1">
      <c r="A85" s="4"/>
      <c r="B85" s="4"/>
      <c r="C85" s="18"/>
      <c r="D85" s="19"/>
      <c r="E85" s="18"/>
      <c r="F85" s="19"/>
      <c r="G85" s="18"/>
      <c r="H85" s="19"/>
      <c r="I85" s="18"/>
    </row>
    <row r="86" spans="1:9" s="1" customFormat="1">
      <c r="A86" s="4" t="s">
        <v>50</v>
      </c>
      <c r="B86" s="4"/>
      <c r="C86" s="31">
        <f>+C30/365</f>
        <v>2941.2246575342465</v>
      </c>
      <c r="D86" s="30"/>
      <c r="E86" s="31">
        <f>+E30/365</f>
        <v>6665.6986301369861</v>
      </c>
      <c r="F86" s="30"/>
      <c r="G86" s="31">
        <f>+G30/365</f>
        <v>4070.682191780822</v>
      </c>
      <c r="H86" s="30"/>
      <c r="I86" s="31">
        <f>+I30/365</f>
        <v>7674.6438356164381</v>
      </c>
    </row>
    <row r="87" spans="1:9" s="1" customFormat="1">
      <c r="A87" s="4"/>
      <c r="B87" s="4"/>
      <c r="C87" s="18"/>
      <c r="D87" s="19"/>
      <c r="E87" s="18"/>
      <c r="F87" s="19"/>
      <c r="G87" s="18"/>
      <c r="H87" s="19"/>
      <c r="I87" s="18"/>
    </row>
    <row r="88" spans="1:9" s="1" customFormat="1">
      <c r="A88" s="4" t="s">
        <v>51</v>
      </c>
      <c r="B88" s="4"/>
      <c r="C88" s="18"/>
      <c r="D88" s="19"/>
      <c r="E88" s="18"/>
      <c r="F88" s="19"/>
      <c r="G88" s="18"/>
      <c r="H88" s="19"/>
      <c r="I88" s="18"/>
    </row>
    <row r="89" spans="1:9" s="1" customFormat="1">
      <c r="A89" s="4" t="s">
        <v>52</v>
      </c>
      <c r="B89" s="4"/>
      <c r="C89" s="32">
        <f>+C84/C86</f>
        <v>2270.5698399790604</v>
      </c>
      <c r="D89" s="33"/>
      <c r="E89" s="32">
        <f>+E84/E86</f>
        <v>1085.8233174954171</v>
      </c>
      <c r="F89" s="33"/>
      <c r="G89" s="32">
        <f>+G84/G86</f>
        <v>522.51291056192656</v>
      </c>
      <c r="H89" s="33"/>
      <c r="I89" s="32">
        <f>+I84/I86</f>
        <v>229.66772631454944</v>
      </c>
    </row>
    <row r="90" spans="1:9" s="1" customFormat="1">
      <c r="A90" s="4"/>
      <c r="B90" s="4"/>
      <c r="C90" s="18"/>
      <c r="D90" s="19"/>
      <c r="E90" s="18"/>
      <c r="F90" s="19"/>
      <c r="G90" s="18"/>
      <c r="H90" s="19"/>
      <c r="I90" s="18"/>
    </row>
    <row r="91" spans="1:9" s="1" customFormat="1">
      <c r="A91" s="4" t="s">
        <v>53</v>
      </c>
      <c r="B91" s="4"/>
      <c r="C91" s="18"/>
      <c r="D91" s="19"/>
      <c r="E91" s="18"/>
      <c r="I91" s="18"/>
    </row>
    <row r="92" spans="1:9" s="1" customFormat="1">
      <c r="A92" s="4" t="s">
        <v>54</v>
      </c>
      <c r="B92" s="4"/>
      <c r="C92" s="34">
        <f>+C13/-C67</f>
        <v>1.5211248115518465</v>
      </c>
      <c r="D92" s="19"/>
      <c r="E92" s="34">
        <f>+E13/-E67</f>
        <v>1.6838056875661451</v>
      </c>
      <c r="G92" s="34">
        <f>+G13/-G67</f>
        <v>1.5844620110142744</v>
      </c>
      <c r="I92" s="34">
        <f>+I13/-I67</f>
        <v>1.6344335417948546</v>
      </c>
    </row>
    <row r="93" spans="1:9" s="1" customFormat="1" hidden="1">
      <c r="A93" s="4"/>
      <c r="B93" s="4"/>
      <c r="C93" s="19"/>
      <c r="D93" s="19"/>
      <c r="E93" s="19"/>
      <c r="F93" s="19"/>
      <c r="G93" s="19"/>
      <c r="H93" s="19"/>
      <c r="I93" s="19"/>
    </row>
    <row r="94" spans="1:9" s="1" customFormat="1" hidden="1">
      <c r="A94" s="4" t="s">
        <v>55</v>
      </c>
      <c r="B94" s="4"/>
      <c r="C94" s="19"/>
      <c r="D94" s="19"/>
      <c r="E94" s="19"/>
      <c r="F94" s="19"/>
      <c r="G94" s="19"/>
      <c r="H94" s="19"/>
      <c r="I94" s="19"/>
    </row>
    <row r="95" spans="1:9" s="1" customFormat="1" hidden="1">
      <c r="A95" s="4" t="s">
        <v>56</v>
      </c>
      <c r="B95" s="4"/>
      <c r="C95" s="30">
        <v>7572530</v>
      </c>
      <c r="D95" s="19"/>
      <c r="E95" s="19"/>
      <c r="F95" s="19"/>
      <c r="G95" s="19"/>
      <c r="H95" s="19"/>
      <c r="I95" s="19"/>
    </row>
    <row r="96" spans="1:9" s="1" customFormat="1" ht="15" hidden="1">
      <c r="A96" s="4" t="s">
        <v>57</v>
      </c>
      <c r="B96" s="4"/>
      <c r="C96" s="35">
        <v>-894274</v>
      </c>
      <c r="D96" s="19"/>
      <c r="E96" s="19"/>
      <c r="F96" s="19"/>
      <c r="G96" s="19"/>
      <c r="H96" s="19"/>
      <c r="I96" s="19"/>
    </row>
    <row r="97" spans="1:9" s="1" customFormat="1" hidden="1">
      <c r="A97" s="4" t="s">
        <v>58</v>
      </c>
      <c r="B97" s="4"/>
      <c r="C97" s="19">
        <f>SUM(C95:C96)</f>
        <v>6678256</v>
      </c>
      <c r="D97" s="19"/>
      <c r="E97" s="19"/>
      <c r="F97" s="19"/>
      <c r="G97" s="19"/>
      <c r="H97" s="19"/>
      <c r="I97" s="19"/>
    </row>
    <row r="98" spans="1:9" s="1" customFormat="1" ht="15" hidden="1">
      <c r="A98" s="4" t="s">
        <v>59</v>
      </c>
      <c r="B98" s="4"/>
      <c r="C98" s="35">
        <v>0</v>
      </c>
      <c r="D98" s="19"/>
      <c r="E98" s="19"/>
      <c r="F98" s="19"/>
      <c r="G98" s="19"/>
      <c r="H98" s="19"/>
      <c r="I98" s="19"/>
    </row>
    <row r="99" spans="1:9" s="1" customFormat="1" ht="15" hidden="1">
      <c r="A99" s="4" t="s">
        <v>60</v>
      </c>
      <c r="B99" s="4"/>
      <c r="C99" s="36">
        <f>SUM(C97:C98)</f>
        <v>6678256</v>
      </c>
      <c r="D99" s="19"/>
      <c r="E99" s="19"/>
      <c r="F99" s="19"/>
      <c r="G99" s="19"/>
      <c r="H99" s="19"/>
      <c r="I99" s="19"/>
    </row>
    <row r="100" spans="1:9" s="1" customFormat="1" hidden="1">
      <c r="A100" s="4"/>
      <c r="B100" s="4"/>
      <c r="C100" s="19"/>
      <c r="D100" s="19"/>
      <c r="E100" s="19"/>
      <c r="F100" s="19"/>
      <c r="G100" s="19"/>
      <c r="H100" s="19"/>
      <c r="I100" s="19"/>
    </row>
    <row r="101" spans="1:9" s="1" customFormat="1">
      <c r="A101" s="4"/>
      <c r="B101" s="4"/>
      <c r="C101" s="19"/>
      <c r="D101" s="19"/>
      <c r="E101" s="19"/>
      <c r="F101" s="19"/>
      <c r="G101" s="19"/>
      <c r="H101" s="19"/>
      <c r="I101" s="19"/>
    </row>
    <row r="102" spans="1:9" s="1" customFormat="1">
      <c r="A102" s="4"/>
      <c r="B102" s="4"/>
      <c r="C102" s="19"/>
      <c r="D102" s="19"/>
      <c r="E102" s="19"/>
      <c r="F102" s="19"/>
      <c r="G102" s="19"/>
      <c r="H102" s="19"/>
      <c r="I102" s="19"/>
    </row>
    <row r="103" spans="1:9" s="1" customFormat="1">
      <c r="A103" s="4"/>
      <c r="B103" s="4"/>
      <c r="C103" s="19"/>
      <c r="D103" s="19"/>
      <c r="E103" s="19"/>
      <c r="F103" s="19"/>
      <c r="G103" s="19"/>
      <c r="H103" s="19"/>
      <c r="I103" s="19"/>
    </row>
    <row r="104" spans="1:9" s="1" customFormat="1">
      <c r="A104" s="4"/>
      <c r="B104" s="4"/>
      <c r="C104" s="19"/>
      <c r="D104" s="19"/>
      <c r="E104" s="19"/>
      <c r="F104" s="19"/>
      <c r="G104" s="19"/>
      <c r="H104" s="19"/>
      <c r="I104" s="19"/>
    </row>
    <row r="105" spans="1:9" s="1" customFormat="1">
      <c r="A105" s="4"/>
      <c r="B105" s="4"/>
      <c r="C105" s="19"/>
      <c r="D105" s="19"/>
      <c r="E105" s="19"/>
      <c r="F105" s="19"/>
      <c r="G105" s="19"/>
      <c r="H105" s="19"/>
      <c r="I105" s="19"/>
    </row>
    <row r="106" spans="1:9" s="1" customFormat="1">
      <c r="A106" s="4"/>
      <c r="B106" s="4"/>
      <c r="C106" s="19"/>
      <c r="D106" s="19"/>
      <c r="E106" s="19"/>
      <c r="F106" s="19"/>
      <c r="G106" s="19"/>
      <c r="H106" s="19"/>
      <c r="I106" s="19"/>
    </row>
    <row r="107" spans="1:9" s="1" customFormat="1">
      <c r="A107" s="4"/>
      <c r="B107" s="4"/>
      <c r="C107" s="19"/>
      <c r="D107" s="19"/>
      <c r="E107" s="19"/>
      <c r="F107" s="19"/>
      <c r="G107" s="19"/>
      <c r="H107" s="19"/>
      <c r="I107" s="19"/>
    </row>
    <row r="108" spans="1:9" s="1" customFormat="1">
      <c r="A108" s="4"/>
      <c r="B108" s="4"/>
      <c r="C108" s="19"/>
      <c r="D108" s="19"/>
      <c r="E108" s="19"/>
      <c r="F108" s="19"/>
      <c r="G108" s="19"/>
      <c r="H108" s="19"/>
      <c r="I108" s="19"/>
    </row>
    <row r="109" spans="1:9" s="1" customFormat="1">
      <c r="A109" s="4"/>
      <c r="B109" s="4"/>
      <c r="C109" s="19"/>
      <c r="D109" s="19"/>
      <c r="E109" s="19"/>
      <c r="F109" s="19"/>
      <c r="G109" s="19"/>
      <c r="H109" s="19"/>
      <c r="I109" s="19"/>
    </row>
    <row r="110" spans="1:9" s="1" customFormat="1">
      <c r="A110" s="20"/>
      <c r="B110" s="4"/>
      <c r="C110" s="19"/>
      <c r="D110" s="19"/>
      <c r="E110" s="19"/>
      <c r="F110" s="19"/>
      <c r="G110" s="19"/>
      <c r="H110" s="19"/>
      <c r="I110" s="19"/>
    </row>
    <row r="111" spans="1:9" s="1" customFormat="1">
      <c r="A111" s="4"/>
      <c r="B111" s="4"/>
      <c r="C111" s="19"/>
      <c r="D111" s="19"/>
      <c r="E111" s="19"/>
      <c r="F111" s="19"/>
      <c r="G111" s="19"/>
      <c r="H111" s="19"/>
      <c r="I111" s="19"/>
    </row>
    <row r="112" spans="1:9" s="1" customFormat="1">
      <c r="A112" s="4"/>
      <c r="B112" s="4"/>
      <c r="C112" s="19"/>
      <c r="D112" s="19"/>
      <c r="E112" s="19"/>
      <c r="F112" s="19"/>
      <c r="G112" s="19"/>
      <c r="H112" s="19"/>
      <c r="I112" s="19"/>
    </row>
    <row r="113" spans="1:9" s="1" customFormat="1">
      <c r="A113" s="4"/>
      <c r="B113" s="4"/>
      <c r="C113" s="19"/>
      <c r="D113" s="19"/>
      <c r="E113" s="19"/>
      <c r="F113" s="19"/>
      <c r="G113" s="19"/>
      <c r="H113" s="19"/>
      <c r="I113" s="19"/>
    </row>
    <row r="114" spans="1:9" s="1" customFormat="1">
      <c r="A114" s="4"/>
      <c r="B114" s="4"/>
      <c r="C114" s="19"/>
      <c r="D114" s="19"/>
      <c r="E114" s="19"/>
      <c r="F114" s="19"/>
      <c r="G114" s="19"/>
      <c r="H114" s="19"/>
      <c r="I114" s="19"/>
    </row>
    <row r="115" spans="1:9" s="1" customFormat="1">
      <c r="A115" s="4"/>
      <c r="B115" s="4"/>
      <c r="C115" s="19"/>
      <c r="D115" s="19"/>
      <c r="E115" s="19"/>
      <c r="F115" s="19"/>
      <c r="G115" s="19"/>
      <c r="H115" s="19"/>
      <c r="I115" s="19"/>
    </row>
    <row r="116" spans="1:9" s="1" customFormat="1">
      <c r="A116" s="4"/>
      <c r="B116" s="4"/>
      <c r="C116" s="19"/>
      <c r="D116" s="19"/>
      <c r="E116" s="19"/>
      <c r="F116" s="18"/>
      <c r="G116" s="19"/>
      <c r="H116" s="18"/>
      <c r="I116" s="19"/>
    </row>
    <row r="117" spans="1:9" s="1" customFormat="1">
      <c r="A117" s="4"/>
      <c r="B117" s="4"/>
      <c r="C117" s="19"/>
      <c r="D117" s="19"/>
      <c r="E117" s="19"/>
      <c r="F117" s="18"/>
      <c r="G117" s="19"/>
      <c r="H117" s="18"/>
      <c r="I117" s="19"/>
    </row>
    <row r="118" spans="1:9" s="1" customFormat="1">
      <c r="A118" s="4"/>
      <c r="B118" s="4"/>
      <c r="C118" s="19"/>
      <c r="D118" s="19"/>
      <c r="E118" s="19"/>
      <c r="F118" s="18"/>
      <c r="G118" s="19"/>
      <c r="H118" s="18"/>
      <c r="I118" s="19"/>
    </row>
    <row r="119" spans="1:9" s="1" customFormat="1">
      <c r="A119" s="20"/>
      <c r="B119" s="4"/>
      <c r="C119" s="19"/>
      <c r="D119" s="19"/>
      <c r="E119" s="19"/>
      <c r="F119" s="18"/>
      <c r="G119" s="19"/>
      <c r="H119" s="18"/>
      <c r="I119" s="19"/>
    </row>
    <row r="120" spans="1:9" s="1" customFormat="1">
      <c r="A120" s="4"/>
      <c r="B120" s="4"/>
      <c r="C120" s="19"/>
      <c r="D120" s="19"/>
      <c r="E120" s="19"/>
      <c r="F120" s="18"/>
      <c r="G120" s="19"/>
      <c r="H120" s="18"/>
      <c r="I120" s="19"/>
    </row>
    <row r="121" spans="1:9" s="1" customFormat="1">
      <c r="A121" s="4"/>
      <c r="B121" s="4"/>
      <c r="C121" s="19"/>
      <c r="D121" s="19"/>
      <c r="E121" s="19"/>
      <c r="F121" s="18"/>
      <c r="G121" s="19"/>
      <c r="H121" s="18"/>
      <c r="I121" s="19"/>
    </row>
    <row r="122" spans="1:9" s="1" customFormat="1" ht="3.75" customHeight="1">
      <c r="A122" s="20"/>
      <c r="B122" s="4"/>
      <c r="C122" s="19"/>
      <c r="D122" s="19"/>
      <c r="E122" s="37"/>
      <c r="F122" s="19"/>
      <c r="G122" s="37"/>
      <c r="H122" s="19"/>
      <c r="I122" s="37"/>
    </row>
    <row r="123" spans="1:9" s="1" customFormat="1">
      <c r="A123" s="38"/>
      <c r="B123" s="38"/>
      <c r="C123" s="30"/>
      <c r="D123" s="30"/>
      <c r="E123" s="30"/>
      <c r="F123" s="39"/>
      <c r="G123" s="30"/>
      <c r="H123" s="39"/>
      <c r="I123" s="30"/>
    </row>
    <row r="124" spans="1:9" s="1" customFormat="1">
      <c r="A124" s="38"/>
      <c r="B124" s="38"/>
      <c r="C124" s="30"/>
      <c r="D124" s="30"/>
      <c r="E124" s="30"/>
      <c r="F124" s="39"/>
      <c r="G124" s="30"/>
      <c r="H124" s="39"/>
      <c r="I124" s="30"/>
    </row>
    <row r="125" spans="1:9" s="1" customFormat="1">
      <c r="A125" s="38"/>
      <c r="B125" s="38"/>
      <c r="C125" s="30"/>
      <c r="D125" s="30"/>
      <c r="E125" s="30"/>
      <c r="F125" s="39"/>
      <c r="G125" s="30"/>
      <c r="H125" s="39"/>
      <c r="I125" s="30"/>
    </row>
    <row r="126" spans="1:9" s="1" customFormat="1">
      <c r="A126" s="38"/>
      <c r="B126" s="38"/>
      <c r="C126" s="30"/>
      <c r="D126" s="30"/>
      <c r="E126" s="30"/>
      <c r="F126" s="39"/>
      <c r="G126" s="30"/>
      <c r="H126" s="39"/>
      <c r="I126" s="30"/>
    </row>
    <row r="127" spans="1:9" s="1" customFormat="1">
      <c r="A127" s="38"/>
      <c r="B127" s="38"/>
      <c r="C127" s="30"/>
      <c r="D127" s="30"/>
      <c r="E127" s="30"/>
      <c r="F127" s="39"/>
      <c r="G127" s="30"/>
      <c r="H127" s="39"/>
      <c r="I127" s="30"/>
    </row>
    <row r="128" spans="1:9" s="1" customFormat="1">
      <c r="A128" s="38"/>
      <c r="B128" s="38"/>
      <c r="C128" s="30"/>
      <c r="D128" s="30"/>
      <c r="E128" s="30"/>
      <c r="F128" s="39"/>
      <c r="G128" s="30"/>
      <c r="H128" s="39"/>
      <c r="I128" s="30"/>
    </row>
    <row r="129" spans="1:11" s="1" customFormat="1" ht="15" customHeight="1">
      <c r="A129" s="38"/>
      <c r="B129" s="38"/>
      <c r="C129" s="30"/>
      <c r="D129" s="30"/>
      <c r="E129" s="30"/>
      <c r="F129" s="39"/>
      <c r="G129" s="30"/>
      <c r="H129" s="39"/>
      <c r="I129" s="30"/>
    </row>
    <row r="130" spans="1:11" s="1" customFormat="1">
      <c r="A130" s="38"/>
      <c r="B130" s="38"/>
      <c r="C130" s="30"/>
      <c r="D130" s="30"/>
      <c r="E130" s="30"/>
      <c r="F130" s="39"/>
      <c r="G130" s="30"/>
      <c r="H130" s="39"/>
      <c r="I130" s="30"/>
    </row>
    <row r="131" spans="1:11" s="1" customFormat="1">
      <c r="A131" s="38"/>
      <c r="B131" s="38"/>
      <c r="C131" s="30"/>
      <c r="D131" s="30"/>
      <c r="E131" s="30"/>
      <c r="F131" s="39"/>
      <c r="G131" s="30"/>
      <c r="H131" s="39"/>
      <c r="I131" s="30"/>
    </row>
    <row r="132" spans="1:11" s="1" customFormat="1">
      <c r="A132" s="38"/>
      <c r="B132" s="38"/>
      <c r="C132" s="30"/>
      <c r="D132" s="30"/>
      <c r="E132" s="30"/>
      <c r="F132" s="39"/>
      <c r="G132" s="30"/>
      <c r="H132" s="39"/>
      <c r="I132" s="30"/>
    </row>
    <row r="133" spans="1:11" s="1" customFormat="1">
      <c r="A133" s="38"/>
      <c r="B133" s="38"/>
      <c r="C133" s="30"/>
      <c r="D133" s="30"/>
      <c r="E133" s="30"/>
      <c r="F133" s="39"/>
      <c r="G133" s="30"/>
      <c r="H133" s="39"/>
      <c r="I133" s="30"/>
    </row>
    <row r="134" spans="1:11" s="1" customFormat="1">
      <c r="A134" s="38"/>
      <c r="B134" s="38"/>
      <c r="C134" s="30"/>
      <c r="D134" s="30"/>
      <c r="E134" s="30"/>
      <c r="F134" s="39"/>
      <c r="G134" s="30"/>
      <c r="H134" s="39"/>
      <c r="I134" s="30"/>
    </row>
    <row r="135" spans="1:11" s="1" customFormat="1" ht="12" customHeight="1">
      <c r="A135" s="38"/>
      <c r="B135" s="38"/>
      <c r="C135" s="30"/>
      <c r="D135" s="30"/>
      <c r="E135" s="30"/>
      <c r="F135" s="39"/>
      <c r="G135" s="30"/>
      <c r="H135" s="39"/>
      <c r="I135" s="30"/>
    </row>
    <row r="136" spans="1:11" s="1" customFormat="1">
      <c r="A136" s="38"/>
      <c r="B136" s="38"/>
      <c r="C136" s="30"/>
      <c r="D136" s="30"/>
      <c r="E136" s="30"/>
      <c r="F136" s="39"/>
      <c r="G136" s="30"/>
      <c r="H136" s="39"/>
      <c r="I136" s="30"/>
    </row>
    <row r="137" spans="1:11" s="1" customFormat="1">
      <c r="A137" s="38"/>
      <c r="B137" s="38"/>
      <c r="C137" s="30"/>
      <c r="D137" s="30"/>
      <c r="E137" s="30"/>
      <c r="F137" s="39"/>
      <c r="G137" s="30"/>
      <c r="H137" s="39"/>
      <c r="I137" s="30"/>
    </row>
    <row r="138" spans="1:11" s="1" customFormat="1" ht="13.5" customHeight="1">
      <c r="A138" s="38"/>
      <c r="B138" s="38"/>
      <c r="C138" s="30"/>
      <c r="D138" s="30"/>
      <c r="E138" s="30"/>
      <c r="F138" s="39"/>
      <c r="G138" s="30"/>
      <c r="H138" s="39"/>
      <c r="I138" s="30"/>
    </row>
    <row r="139" spans="1:11" s="1" customFormat="1" ht="15">
      <c r="A139"/>
      <c r="B139"/>
      <c r="C139"/>
      <c r="D139"/>
      <c r="E139"/>
      <c r="F139"/>
      <c r="G139"/>
      <c r="H139"/>
      <c r="I139"/>
      <c r="J139"/>
      <c r="K139"/>
    </row>
    <row r="140" spans="1:11" s="1" customFormat="1" ht="1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s="1" customFormat="1" ht="15.7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 ht="15">
      <c r="A142"/>
      <c r="B142"/>
      <c r="C142"/>
      <c r="D142"/>
      <c r="E142"/>
      <c r="F142"/>
      <c r="G142"/>
      <c r="H142"/>
      <c r="I142"/>
      <c r="J142"/>
      <c r="K142"/>
    </row>
    <row r="143" spans="1:11" s="1" customFormat="1" ht="15">
      <c r="A143"/>
      <c r="B143"/>
      <c r="C143"/>
      <c r="D143"/>
      <c r="E143"/>
      <c r="F143"/>
      <c r="G143"/>
      <c r="H143"/>
      <c r="I143"/>
      <c r="J143"/>
      <c r="K143"/>
    </row>
    <row r="144" spans="1:11" s="1" customFormat="1">
      <c r="A144" s="4"/>
      <c r="G144" s="40"/>
    </row>
  </sheetData>
  <mergeCells count="3">
    <mergeCell ref="A1:I1"/>
    <mergeCell ref="A2:I2"/>
    <mergeCell ref="A3:I3"/>
  </mergeCells>
  <printOptions horizontalCentered="1"/>
  <pageMargins left="0.5" right="0.5" top="0.5" bottom="0.4" header="0.4" footer="0.3"/>
  <pageSetup paperSize="226" scale="79" firstPageNumber="16" fitToHeight="2"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G23" sqref="G23"/>
    </sheetView>
  </sheetViews>
  <sheetFormatPr defaultRowHeight="12.75"/>
  <cols>
    <col min="1" max="1" width="23.85546875" style="43" customWidth="1"/>
    <col min="2" max="2" width="1.7109375" style="43" customWidth="1"/>
    <col min="3" max="3" width="33.7109375" style="43" customWidth="1"/>
    <col min="4" max="4" width="1.7109375" style="43" customWidth="1"/>
    <col min="5" max="8" width="15.7109375" style="43" customWidth="1"/>
    <col min="9" max="256" width="9.140625" style="43"/>
    <col min="257" max="257" width="23.85546875" style="43" customWidth="1"/>
    <col min="258" max="258" width="1.7109375" style="43" customWidth="1"/>
    <col min="259" max="259" width="33.7109375" style="43" customWidth="1"/>
    <col min="260" max="260" width="1.7109375" style="43" customWidth="1"/>
    <col min="261" max="264" width="15.7109375" style="43" customWidth="1"/>
    <col min="265" max="512" width="9.140625" style="43"/>
    <col min="513" max="513" width="23.85546875" style="43" customWidth="1"/>
    <col min="514" max="514" width="1.7109375" style="43" customWidth="1"/>
    <col min="515" max="515" width="33.7109375" style="43" customWidth="1"/>
    <col min="516" max="516" width="1.7109375" style="43" customWidth="1"/>
    <col min="517" max="520" width="15.7109375" style="43" customWidth="1"/>
    <col min="521" max="768" width="9.140625" style="43"/>
    <col min="769" max="769" width="23.85546875" style="43" customWidth="1"/>
    <col min="770" max="770" width="1.7109375" style="43" customWidth="1"/>
    <col min="771" max="771" width="33.7109375" style="43" customWidth="1"/>
    <col min="772" max="772" width="1.7109375" style="43" customWidth="1"/>
    <col min="773" max="776" width="15.7109375" style="43" customWidth="1"/>
    <col min="777" max="1024" width="9.140625" style="43"/>
    <col min="1025" max="1025" width="23.85546875" style="43" customWidth="1"/>
    <col min="1026" max="1026" width="1.7109375" style="43" customWidth="1"/>
    <col min="1027" max="1027" width="33.7109375" style="43" customWidth="1"/>
    <col min="1028" max="1028" width="1.7109375" style="43" customWidth="1"/>
    <col min="1029" max="1032" width="15.7109375" style="43" customWidth="1"/>
    <col min="1033" max="1280" width="9.140625" style="43"/>
    <col min="1281" max="1281" width="23.85546875" style="43" customWidth="1"/>
    <col min="1282" max="1282" width="1.7109375" style="43" customWidth="1"/>
    <col min="1283" max="1283" width="33.7109375" style="43" customWidth="1"/>
    <col min="1284" max="1284" width="1.7109375" style="43" customWidth="1"/>
    <col min="1285" max="1288" width="15.7109375" style="43" customWidth="1"/>
    <col min="1289" max="1536" width="9.140625" style="43"/>
    <col min="1537" max="1537" width="23.85546875" style="43" customWidth="1"/>
    <col min="1538" max="1538" width="1.7109375" style="43" customWidth="1"/>
    <col min="1539" max="1539" width="33.7109375" style="43" customWidth="1"/>
    <col min="1540" max="1540" width="1.7109375" style="43" customWidth="1"/>
    <col min="1541" max="1544" width="15.7109375" style="43" customWidth="1"/>
    <col min="1545" max="1792" width="9.140625" style="43"/>
    <col min="1793" max="1793" width="23.85546875" style="43" customWidth="1"/>
    <col min="1794" max="1794" width="1.7109375" style="43" customWidth="1"/>
    <col min="1795" max="1795" width="33.7109375" style="43" customWidth="1"/>
    <col min="1796" max="1796" width="1.7109375" style="43" customWidth="1"/>
    <col min="1797" max="1800" width="15.7109375" style="43" customWidth="1"/>
    <col min="1801" max="2048" width="9.140625" style="43"/>
    <col min="2049" max="2049" width="23.85546875" style="43" customWidth="1"/>
    <col min="2050" max="2050" width="1.7109375" style="43" customWidth="1"/>
    <col min="2051" max="2051" width="33.7109375" style="43" customWidth="1"/>
    <col min="2052" max="2052" width="1.7109375" style="43" customWidth="1"/>
    <col min="2053" max="2056" width="15.7109375" style="43" customWidth="1"/>
    <col min="2057" max="2304" width="9.140625" style="43"/>
    <col min="2305" max="2305" width="23.85546875" style="43" customWidth="1"/>
    <col min="2306" max="2306" width="1.7109375" style="43" customWidth="1"/>
    <col min="2307" max="2307" width="33.7109375" style="43" customWidth="1"/>
    <col min="2308" max="2308" width="1.7109375" style="43" customWidth="1"/>
    <col min="2309" max="2312" width="15.7109375" style="43" customWidth="1"/>
    <col min="2313" max="2560" width="9.140625" style="43"/>
    <col min="2561" max="2561" width="23.85546875" style="43" customWidth="1"/>
    <col min="2562" max="2562" width="1.7109375" style="43" customWidth="1"/>
    <col min="2563" max="2563" width="33.7109375" style="43" customWidth="1"/>
    <col min="2564" max="2564" width="1.7109375" style="43" customWidth="1"/>
    <col min="2565" max="2568" width="15.7109375" style="43" customWidth="1"/>
    <col min="2569" max="2816" width="9.140625" style="43"/>
    <col min="2817" max="2817" width="23.85546875" style="43" customWidth="1"/>
    <col min="2818" max="2818" width="1.7109375" style="43" customWidth="1"/>
    <col min="2819" max="2819" width="33.7109375" style="43" customWidth="1"/>
    <col min="2820" max="2820" width="1.7109375" style="43" customWidth="1"/>
    <col min="2821" max="2824" width="15.7109375" style="43" customWidth="1"/>
    <col min="2825" max="3072" width="9.140625" style="43"/>
    <col min="3073" max="3073" width="23.85546875" style="43" customWidth="1"/>
    <col min="3074" max="3074" width="1.7109375" style="43" customWidth="1"/>
    <col min="3075" max="3075" width="33.7109375" style="43" customWidth="1"/>
    <col min="3076" max="3076" width="1.7109375" style="43" customWidth="1"/>
    <col min="3077" max="3080" width="15.7109375" style="43" customWidth="1"/>
    <col min="3081" max="3328" width="9.140625" style="43"/>
    <col min="3329" max="3329" width="23.85546875" style="43" customWidth="1"/>
    <col min="3330" max="3330" width="1.7109375" style="43" customWidth="1"/>
    <col min="3331" max="3331" width="33.7109375" style="43" customWidth="1"/>
    <col min="3332" max="3332" width="1.7109375" style="43" customWidth="1"/>
    <col min="3333" max="3336" width="15.7109375" style="43" customWidth="1"/>
    <col min="3337" max="3584" width="9.140625" style="43"/>
    <col min="3585" max="3585" width="23.85546875" style="43" customWidth="1"/>
    <col min="3586" max="3586" width="1.7109375" style="43" customWidth="1"/>
    <col min="3587" max="3587" width="33.7109375" style="43" customWidth="1"/>
    <col min="3588" max="3588" width="1.7109375" style="43" customWidth="1"/>
    <col min="3589" max="3592" width="15.7109375" style="43" customWidth="1"/>
    <col min="3593" max="3840" width="9.140625" style="43"/>
    <col min="3841" max="3841" width="23.85546875" style="43" customWidth="1"/>
    <col min="3842" max="3842" width="1.7109375" style="43" customWidth="1"/>
    <col min="3843" max="3843" width="33.7109375" style="43" customWidth="1"/>
    <col min="3844" max="3844" width="1.7109375" style="43" customWidth="1"/>
    <col min="3845" max="3848" width="15.7109375" style="43" customWidth="1"/>
    <col min="3849" max="4096" width="9.140625" style="43"/>
    <col min="4097" max="4097" width="23.85546875" style="43" customWidth="1"/>
    <col min="4098" max="4098" width="1.7109375" style="43" customWidth="1"/>
    <col min="4099" max="4099" width="33.7109375" style="43" customWidth="1"/>
    <col min="4100" max="4100" width="1.7109375" style="43" customWidth="1"/>
    <col min="4101" max="4104" width="15.7109375" style="43" customWidth="1"/>
    <col min="4105" max="4352" width="9.140625" style="43"/>
    <col min="4353" max="4353" width="23.85546875" style="43" customWidth="1"/>
    <col min="4354" max="4354" width="1.7109375" style="43" customWidth="1"/>
    <col min="4355" max="4355" width="33.7109375" style="43" customWidth="1"/>
    <col min="4356" max="4356" width="1.7109375" style="43" customWidth="1"/>
    <col min="4357" max="4360" width="15.7109375" style="43" customWidth="1"/>
    <col min="4361" max="4608" width="9.140625" style="43"/>
    <col min="4609" max="4609" width="23.85546875" style="43" customWidth="1"/>
    <col min="4610" max="4610" width="1.7109375" style="43" customWidth="1"/>
    <col min="4611" max="4611" width="33.7109375" style="43" customWidth="1"/>
    <col min="4612" max="4612" width="1.7109375" style="43" customWidth="1"/>
    <col min="4613" max="4616" width="15.7109375" style="43" customWidth="1"/>
    <col min="4617" max="4864" width="9.140625" style="43"/>
    <col min="4865" max="4865" width="23.85546875" style="43" customWidth="1"/>
    <col min="4866" max="4866" width="1.7109375" style="43" customWidth="1"/>
    <col min="4867" max="4867" width="33.7109375" style="43" customWidth="1"/>
    <col min="4868" max="4868" width="1.7109375" style="43" customWidth="1"/>
    <col min="4869" max="4872" width="15.7109375" style="43" customWidth="1"/>
    <col min="4873" max="5120" width="9.140625" style="43"/>
    <col min="5121" max="5121" width="23.85546875" style="43" customWidth="1"/>
    <col min="5122" max="5122" width="1.7109375" style="43" customWidth="1"/>
    <col min="5123" max="5123" width="33.7109375" style="43" customWidth="1"/>
    <col min="5124" max="5124" width="1.7109375" style="43" customWidth="1"/>
    <col min="5125" max="5128" width="15.7109375" style="43" customWidth="1"/>
    <col min="5129" max="5376" width="9.140625" style="43"/>
    <col min="5377" max="5377" width="23.85546875" style="43" customWidth="1"/>
    <col min="5378" max="5378" width="1.7109375" style="43" customWidth="1"/>
    <col min="5379" max="5379" width="33.7109375" style="43" customWidth="1"/>
    <col min="5380" max="5380" width="1.7109375" style="43" customWidth="1"/>
    <col min="5381" max="5384" width="15.7109375" style="43" customWidth="1"/>
    <col min="5385" max="5632" width="9.140625" style="43"/>
    <col min="5633" max="5633" width="23.85546875" style="43" customWidth="1"/>
    <col min="5634" max="5634" width="1.7109375" style="43" customWidth="1"/>
    <col min="5635" max="5635" width="33.7109375" style="43" customWidth="1"/>
    <col min="5636" max="5636" width="1.7109375" style="43" customWidth="1"/>
    <col min="5637" max="5640" width="15.7109375" style="43" customWidth="1"/>
    <col min="5641" max="5888" width="9.140625" style="43"/>
    <col min="5889" max="5889" width="23.85546875" style="43" customWidth="1"/>
    <col min="5890" max="5890" width="1.7109375" style="43" customWidth="1"/>
    <col min="5891" max="5891" width="33.7109375" style="43" customWidth="1"/>
    <col min="5892" max="5892" width="1.7109375" style="43" customWidth="1"/>
    <col min="5893" max="5896" width="15.7109375" style="43" customWidth="1"/>
    <col min="5897" max="6144" width="9.140625" style="43"/>
    <col min="6145" max="6145" width="23.85546875" style="43" customWidth="1"/>
    <col min="6146" max="6146" width="1.7109375" style="43" customWidth="1"/>
    <col min="6147" max="6147" width="33.7109375" style="43" customWidth="1"/>
    <col min="6148" max="6148" width="1.7109375" style="43" customWidth="1"/>
    <col min="6149" max="6152" width="15.7109375" style="43" customWidth="1"/>
    <col min="6153" max="6400" width="9.140625" style="43"/>
    <col min="6401" max="6401" width="23.85546875" style="43" customWidth="1"/>
    <col min="6402" max="6402" width="1.7109375" style="43" customWidth="1"/>
    <col min="6403" max="6403" width="33.7109375" style="43" customWidth="1"/>
    <col min="6404" max="6404" width="1.7109375" style="43" customWidth="1"/>
    <col min="6405" max="6408" width="15.7109375" style="43" customWidth="1"/>
    <col min="6409" max="6656" width="9.140625" style="43"/>
    <col min="6657" max="6657" width="23.85546875" style="43" customWidth="1"/>
    <col min="6658" max="6658" width="1.7109375" style="43" customWidth="1"/>
    <col min="6659" max="6659" width="33.7109375" style="43" customWidth="1"/>
    <col min="6660" max="6660" width="1.7109375" style="43" customWidth="1"/>
    <col min="6661" max="6664" width="15.7109375" style="43" customWidth="1"/>
    <col min="6665" max="6912" width="9.140625" style="43"/>
    <col min="6913" max="6913" width="23.85546875" style="43" customWidth="1"/>
    <col min="6914" max="6914" width="1.7109375" style="43" customWidth="1"/>
    <col min="6915" max="6915" width="33.7109375" style="43" customWidth="1"/>
    <col min="6916" max="6916" width="1.7109375" style="43" customWidth="1"/>
    <col min="6917" max="6920" width="15.7109375" style="43" customWidth="1"/>
    <col min="6921" max="7168" width="9.140625" style="43"/>
    <col min="7169" max="7169" width="23.85546875" style="43" customWidth="1"/>
    <col min="7170" max="7170" width="1.7109375" style="43" customWidth="1"/>
    <col min="7171" max="7171" width="33.7109375" style="43" customWidth="1"/>
    <col min="7172" max="7172" width="1.7109375" style="43" customWidth="1"/>
    <col min="7173" max="7176" width="15.7109375" style="43" customWidth="1"/>
    <col min="7177" max="7424" width="9.140625" style="43"/>
    <col min="7425" max="7425" width="23.85546875" style="43" customWidth="1"/>
    <col min="7426" max="7426" width="1.7109375" style="43" customWidth="1"/>
    <col min="7427" max="7427" width="33.7109375" style="43" customWidth="1"/>
    <col min="7428" max="7428" width="1.7109375" style="43" customWidth="1"/>
    <col min="7429" max="7432" width="15.7109375" style="43" customWidth="1"/>
    <col min="7433" max="7680" width="9.140625" style="43"/>
    <col min="7681" max="7681" width="23.85546875" style="43" customWidth="1"/>
    <col min="7682" max="7682" width="1.7109375" style="43" customWidth="1"/>
    <col min="7683" max="7683" width="33.7109375" style="43" customWidth="1"/>
    <col min="7684" max="7684" width="1.7109375" style="43" customWidth="1"/>
    <col min="7685" max="7688" width="15.7109375" style="43" customWidth="1"/>
    <col min="7689" max="7936" width="9.140625" style="43"/>
    <col min="7937" max="7937" width="23.85546875" style="43" customWidth="1"/>
    <col min="7938" max="7938" width="1.7109375" style="43" customWidth="1"/>
    <col min="7939" max="7939" width="33.7109375" style="43" customWidth="1"/>
    <col min="7940" max="7940" width="1.7109375" style="43" customWidth="1"/>
    <col min="7941" max="7944" width="15.7109375" style="43" customWidth="1"/>
    <col min="7945" max="8192" width="9.140625" style="43"/>
    <col min="8193" max="8193" width="23.85546875" style="43" customWidth="1"/>
    <col min="8194" max="8194" width="1.7109375" style="43" customWidth="1"/>
    <col min="8195" max="8195" width="33.7109375" style="43" customWidth="1"/>
    <col min="8196" max="8196" width="1.7109375" style="43" customWidth="1"/>
    <col min="8197" max="8200" width="15.7109375" style="43" customWidth="1"/>
    <col min="8201" max="8448" width="9.140625" style="43"/>
    <col min="8449" max="8449" width="23.85546875" style="43" customWidth="1"/>
    <col min="8450" max="8450" width="1.7109375" style="43" customWidth="1"/>
    <col min="8451" max="8451" width="33.7109375" style="43" customWidth="1"/>
    <col min="8452" max="8452" width="1.7109375" style="43" customWidth="1"/>
    <col min="8453" max="8456" width="15.7109375" style="43" customWidth="1"/>
    <col min="8457" max="8704" width="9.140625" style="43"/>
    <col min="8705" max="8705" width="23.85546875" style="43" customWidth="1"/>
    <col min="8706" max="8706" width="1.7109375" style="43" customWidth="1"/>
    <col min="8707" max="8707" width="33.7109375" style="43" customWidth="1"/>
    <col min="8708" max="8708" width="1.7109375" style="43" customWidth="1"/>
    <col min="8709" max="8712" width="15.7109375" style="43" customWidth="1"/>
    <col min="8713" max="8960" width="9.140625" style="43"/>
    <col min="8961" max="8961" width="23.85546875" style="43" customWidth="1"/>
    <col min="8962" max="8962" width="1.7109375" style="43" customWidth="1"/>
    <col min="8963" max="8963" width="33.7109375" style="43" customWidth="1"/>
    <col min="8964" max="8964" width="1.7109375" style="43" customWidth="1"/>
    <col min="8965" max="8968" width="15.7109375" style="43" customWidth="1"/>
    <col min="8969" max="9216" width="9.140625" style="43"/>
    <col min="9217" max="9217" width="23.85546875" style="43" customWidth="1"/>
    <col min="9218" max="9218" width="1.7109375" style="43" customWidth="1"/>
    <col min="9219" max="9219" width="33.7109375" style="43" customWidth="1"/>
    <col min="9220" max="9220" width="1.7109375" style="43" customWidth="1"/>
    <col min="9221" max="9224" width="15.7109375" style="43" customWidth="1"/>
    <col min="9225" max="9472" width="9.140625" style="43"/>
    <col min="9473" max="9473" width="23.85546875" style="43" customWidth="1"/>
    <col min="9474" max="9474" width="1.7109375" style="43" customWidth="1"/>
    <col min="9475" max="9475" width="33.7109375" style="43" customWidth="1"/>
    <col min="9476" max="9476" width="1.7109375" style="43" customWidth="1"/>
    <col min="9477" max="9480" width="15.7109375" style="43" customWidth="1"/>
    <col min="9481" max="9728" width="9.140625" style="43"/>
    <col min="9729" max="9729" width="23.85546875" style="43" customWidth="1"/>
    <col min="9730" max="9730" width="1.7109375" style="43" customWidth="1"/>
    <col min="9731" max="9731" width="33.7109375" style="43" customWidth="1"/>
    <col min="9732" max="9732" width="1.7109375" style="43" customWidth="1"/>
    <col min="9733" max="9736" width="15.7109375" style="43" customWidth="1"/>
    <col min="9737" max="9984" width="9.140625" style="43"/>
    <col min="9985" max="9985" width="23.85546875" style="43" customWidth="1"/>
    <col min="9986" max="9986" width="1.7109375" style="43" customWidth="1"/>
    <col min="9987" max="9987" width="33.7109375" style="43" customWidth="1"/>
    <col min="9988" max="9988" width="1.7109375" style="43" customWidth="1"/>
    <col min="9989" max="9992" width="15.7109375" style="43" customWidth="1"/>
    <col min="9993" max="10240" width="9.140625" style="43"/>
    <col min="10241" max="10241" width="23.85546875" style="43" customWidth="1"/>
    <col min="10242" max="10242" width="1.7109375" style="43" customWidth="1"/>
    <col min="10243" max="10243" width="33.7109375" style="43" customWidth="1"/>
    <col min="10244" max="10244" width="1.7109375" style="43" customWidth="1"/>
    <col min="10245" max="10248" width="15.7109375" style="43" customWidth="1"/>
    <col min="10249" max="10496" width="9.140625" style="43"/>
    <col min="10497" max="10497" width="23.85546875" style="43" customWidth="1"/>
    <col min="10498" max="10498" width="1.7109375" style="43" customWidth="1"/>
    <col min="10499" max="10499" width="33.7109375" style="43" customWidth="1"/>
    <col min="10500" max="10500" width="1.7109375" style="43" customWidth="1"/>
    <col min="10501" max="10504" width="15.7109375" style="43" customWidth="1"/>
    <col min="10505" max="10752" width="9.140625" style="43"/>
    <col min="10753" max="10753" width="23.85546875" style="43" customWidth="1"/>
    <col min="10754" max="10754" width="1.7109375" style="43" customWidth="1"/>
    <col min="10755" max="10755" width="33.7109375" style="43" customWidth="1"/>
    <col min="10756" max="10756" width="1.7109375" style="43" customWidth="1"/>
    <col min="10757" max="10760" width="15.7109375" style="43" customWidth="1"/>
    <col min="10761" max="11008" width="9.140625" style="43"/>
    <col min="11009" max="11009" width="23.85546875" style="43" customWidth="1"/>
    <col min="11010" max="11010" width="1.7109375" style="43" customWidth="1"/>
    <col min="11011" max="11011" width="33.7109375" style="43" customWidth="1"/>
    <col min="11012" max="11012" width="1.7109375" style="43" customWidth="1"/>
    <col min="11013" max="11016" width="15.7109375" style="43" customWidth="1"/>
    <col min="11017" max="11264" width="9.140625" style="43"/>
    <col min="11265" max="11265" width="23.85546875" style="43" customWidth="1"/>
    <col min="11266" max="11266" width="1.7109375" style="43" customWidth="1"/>
    <col min="11267" max="11267" width="33.7109375" style="43" customWidth="1"/>
    <col min="11268" max="11268" width="1.7109375" style="43" customWidth="1"/>
    <col min="11269" max="11272" width="15.7109375" style="43" customWidth="1"/>
    <col min="11273" max="11520" width="9.140625" style="43"/>
    <col min="11521" max="11521" width="23.85546875" style="43" customWidth="1"/>
    <col min="11522" max="11522" width="1.7109375" style="43" customWidth="1"/>
    <col min="11523" max="11523" width="33.7109375" style="43" customWidth="1"/>
    <col min="11524" max="11524" width="1.7109375" style="43" customWidth="1"/>
    <col min="11525" max="11528" width="15.7109375" style="43" customWidth="1"/>
    <col min="11529" max="11776" width="9.140625" style="43"/>
    <col min="11777" max="11777" width="23.85546875" style="43" customWidth="1"/>
    <col min="11778" max="11778" width="1.7109375" style="43" customWidth="1"/>
    <col min="11779" max="11779" width="33.7109375" style="43" customWidth="1"/>
    <col min="11780" max="11780" width="1.7109375" style="43" customWidth="1"/>
    <col min="11781" max="11784" width="15.7109375" style="43" customWidth="1"/>
    <col min="11785" max="12032" width="9.140625" style="43"/>
    <col min="12033" max="12033" width="23.85546875" style="43" customWidth="1"/>
    <col min="12034" max="12034" width="1.7109375" style="43" customWidth="1"/>
    <col min="12035" max="12035" width="33.7109375" style="43" customWidth="1"/>
    <col min="12036" max="12036" width="1.7109375" style="43" customWidth="1"/>
    <col min="12037" max="12040" width="15.7109375" style="43" customWidth="1"/>
    <col min="12041" max="12288" width="9.140625" style="43"/>
    <col min="12289" max="12289" width="23.85546875" style="43" customWidth="1"/>
    <col min="12290" max="12290" width="1.7109375" style="43" customWidth="1"/>
    <col min="12291" max="12291" width="33.7109375" style="43" customWidth="1"/>
    <col min="12292" max="12292" width="1.7109375" style="43" customWidth="1"/>
    <col min="12293" max="12296" width="15.7109375" style="43" customWidth="1"/>
    <col min="12297" max="12544" width="9.140625" style="43"/>
    <col min="12545" max="12545" width="23.85546875" style="43" customWidth="1"/>
    <col min="12546" max="12546" width="1.7109375" style="43" customWidth="1"/>
    <col min="12547" max="12547" width="33.7109375" style="43" customWidth="1"/>
    <col min="12548" max="12548" width="1.7109375" style="43" customWidth="1"/>
    <col min="12549" max="12552" width="15.7109375" style="43" customWidth="1"/>
    <col min="12553" max="12800" width="9.140625" style="43"/>
    <col min="12801" max="12801" width="23.85546875" style="43" customWidth="1"/>
    <col min="12802" max="12802" width="1.7109375" style="43" customWidth="1"/>
    <col min="12803" max="12803" width="33.7109375" style="43" customWidth="1"/>
    <col min="12804" max="12804" width="1.7109375" style="43" customWidth="1"/>
    <col min="12805" max="12808" width="15.7109375" style="43" customWidth="1"/>
    <col min="12809" max="13056" width="9.140625" style="43"/>
    <col min="13057" max="13057" width="23.85546875" style="43" customWidth="1"/>
    <col min="13058" max="13058" width="1.7109375" style="43" customWidth="1"/>
    <col min="13059" max="13059" width="33.7109375" style="43" customWidth="1"/>
    <col min="13060" max="13060" width="1.7109375" style="43" customWidth="1"/>
    <col min="13061" max="13064" width="15.7109375" style="43" customWidth="1"/>
    <col min="13065" max="13312" width="9.140625" style="43"/>
    <col min="13313" max="13313" width="23.85546875" style="43" customWidth="1"/>
    <col min="13314" max="13314" width="1.7109375" style="43" customWidth="1"/>
    <col min="13315" max="13315" width="33.7109375" style="43" customWidth="1"/>
    <col min="13316" max="13316" width="1.7109375" style="43" customWidth="1"/>
    <col min="13317" max="13320" width="15.7109375" style="43" customWidth="1"/>
    <col min="13321" max="13568" width="9.140625" style="43"/>
    <col min="13569" max="13569" width="23.85546875" style="43" customWidth="1"/>
    <col min="13570" max="13570" width="1.7109375" style="43" customWidth="1"/>
    <col min="13571" max="13571" width="33.7109375" style="43" customWidth="1"/>
    <col min="13572" max="13572" width="1.7109375" style="43" customWidth="1"/>
    <col min="13573" max="13576" width="15.7109375" style="43" customWidth="1"/>
    <col min="13577" max="13824" width="9.140625" style="43"/>
    <col min="13825" max="13825" width="23.85546875" style="43" customWidth="1"/>
    <col min="13826" max="13826" width="1.7109375" style="43" customWidth="1"/>
    <col min="13827" max="13827" width="33.7109375" style="43" customWidth="1"/>
    <col min="13828" max="13828" width="1.7109375" style="43" customWidth="1"/>
    <col min="13829" max="13832" width="15.7109375" style="43" customWidth="1"/>
    <col min="13833" max="14080" width="9.140625" style="43"/>
    <col min="14081" max="14081" width="23.85546875" style="43" customWidth="1"/>
    <col min="14082" max="14082" width="1.7109375" style="43" customWidth="1"/>
    <col min="14083" max="14083" width="33.7109375" style="43" customWidth="1"/>
    <col min="14084" max="14084" width="1.7109375" style="43" customWidth="1"/>
    <col min="14085" max="14088" width="15.7109375" style="43" customWidth="1"/>
    <col min="14089" max="14336" width="9.140625" style="43"/>
    <col min="14337" max="14337" width="23.85546875" style="43" customWidth="1"/>
    <col min="14338" max="14338" width="1.7109375" style="43" customWidth="1"/>
    <col min="14339" max="14339" width="33.7109375" style="43" customWidth="1"/>
    <col min="14340" max="14340" width="1.7109375" style="43" customWidth="1"/>
    <col min="14341" max="14344" width="15.7109375" style="43" customWidth="1"/>
    <col min="14345" max="14592" width="9.140625" style="43"/>
    <col min="14593" max="14593" width="23.85546875" style="43" customWidth="1"/>
    <col min="14594" max="14594" width="1.7109375" style="43" customWidth="1"/>
    <col min="14595" max="14595" width="33.7109375" style="43" customWidth="1"/>
    <col min="14596" max="14596" width="1.7109375" style="43" customWidth="1"/>
    <col min="14597" max="14600" width="15.7109375" style="43" customWidth="1"/>
    <col min="14601" max="14848" width="9.140625" style="43"/>
    <col min="14849" max="14849" width="23.85546875" style="43" customWidth="1"/>
    <col min="14850" max="14850" width="1.7109375" style="43" customWidth="1"/>
    <col min="14851" max="14851" width="33.7109375" style="43" customWidth="1"/>
    <col min="14852" max="14852" width="1.7109375" style="43" customWidth="1"/>
    <col min="14853" max="14856" width="15.7109375" style="43" customWidth="1"/>
    <col min="14857" max="15104" width="9.140625" style="43"/>
    <col min="15105" max="15105" width="23.85546875" style="43" customWidth="1"/>
    <col min="15106" max="15106" width="1.7109375" style="43" customWidth="1"/>
    <col min="15107" max="15107" width="33.7109375" style="43" customWidth="1"/>
    <col min="15108" max="15108" width="1.7109375" style="43" customWidth="1"/>
    <col min="15109" max="15112" width="15.7109375" style="43" customWidth="1"/>
    <col min="15113" max="15360" width="9.140625" style="43"/>
    <col min="15361" max="15361" width="23.85546875" style="43" customWidth="1"/>
    <col min="15362" max="15362" width="1.7109375" style="43" customWidth="1"/>
    <col min="15363" max="15363" width="33.7109375" style="43" customWidth="1"/>
    <col min="15364" max="15364" width="1.7109375" style="43" customWidth="1"/>
    <col min="15365" max="15368" width="15.7109375" style="43" customWidth="1"/>
    <col min="15369" max="15616" width="9.140625" style="43"/>
    <col min="15617" max="15617" width="23.85546875" style="43" customWidth="1"/>
    <col min="15618" max="15618" width="1.7109375" style="43" customWidth="1"/>
    <col min="15619" max="15619" width="33.7109375" style="43" customWidth="1"/>
    <col min="15620" max="15620" width="1.7109375" style="43" customWidth="1"/>
    <col min="15621" max="15624" width="15.7109375" style="43" customWidth="1"/>
    <col min="15625" max="15872" width="9.140625" style="43"/>
    <col min="15873" max="15873" width="23.85546875" style="43" customWidth="1"/>
    <col min="15874" max="15874" width="1.7109375" style="43" customWidth="1"/>
    <col min="15875" max="15875" width="33.7109375" style="43" customWidth="1"/>
    <col min="15876" max="15876" width="1.7109375" style="43" customWidth="1"/>
    <col min="15877" max="15880" width="15.7109375" style="43" customWidth="1"/>
    <col min="15881" max="16128" width="9.140625" style="43"/>
    <col min="16129" max="16129" width="23.85546875" style="43" customWidth="1"/>
    <col min="16130" max="16130" width="1.7109375" style="43" customWidth="1"/>
    <col min="16131" max="16131" width="33.7109375" style="43" customWidth="1"/>
    <col min="16132" max="16132" width="1.7109375" style="43" customWidth="1"/>
    <col min="16133" max="16136" width="15.7109375" style="43" customWidth="1"/>
    <col min="16137" max="16384" width="9.140625" style="43"/>
  </cols>
  <sheetData>
    <row r="1" spans="1:9" ht="23.25">
      <c r="A1" s="235"/>
      <c r="B1" s="41"/>
      <c r="C1" s="237" t="s">
        <v>61</v>
      </c>
      <c r="D1" s="237"/>
      <c r="E1" s="237"/>
      <c r="F1" s="237"/>
      <c r="G1" s="237"/>
      <c r="H1" s="237"/>
      <c r="I1" s="42"/>
    </row>
    <row r="2" spans="1:9" ht="15">
      <c r="A2" s="235"/>
      <c r="B2" s="41"/>
      <c r="C2" s="238" t="s">
        <v>62</v>
      </c>
      <c r="D2" s="239"/>
      <c r="E2" s="239"/>
      <c r="F2" s="239"/>
      <c r="G2" s="239"/>
      <c r="H2" s="239"/>
      <c r="I2" s="42"/>
    </row>
    <row r="3" spans="1:9" ht="15">
      <c r="A3" s="235"/>
      <c r="B3" s="41"/>
      <c r="C3" s="41"/>
      <c r="D3" s="41"/>
      <c r="E3" s="44"/>
      <c r="F3" s="42"/>
      <c r="G3" s="45"/>
      <c r="H3" s="45"/>
      <c r="I3" s="42"/>
    </row>
    <row r="4" spans="1:9" ht="15.75" thickBot="1">
      <c r="A4" s="236"/>
      <c r="B4" s="46"/>
      <c r="C4" s="46"/>
      <c r="D4" s="46"/>
      <c r="E4" s="46"/>
      <c r="F4" s="47"/>
      <c r="G4" s="47"/>
      <c r="H4" s="47"/>
      <c r="I4" s="48"/>
    </row>
    <row r="5" spans="1:9" ht="15">
      <c r="A5" s="49"/>
      <c r="B5" s="50"/>
      <c r="C5" s="41"/>
      <c r="D5" s="41"/>
      <c r="E5" s="41"/>
      <c r="F5" s="51"/>
      <c r="G5" s="51"/>
      <c r="H5" s="51"/>
      <c r="I5" s="48"/>
    </row>
    <row r="6" spans="1:9" ht="16.5">
      <c r="A6" s="240" t="s">
        <v>63</v>
      </c>
      <c r="B6" s="52"/>
      <c r="C6" s="53" t="s">
        <v>64</v>
      </c>
      <c r="D6" s="54"/>
      <c r="E6" s="55"/>
      <c r="F6" s="54"/>
      <c r="G6" s="54"/>
      <c r="H6" s="55"/>
      <c r="I6" s="41"/>
    </row>
    <row r="7" spans="1:9" ht="21.75" customHeight="1">
      <c r="A7" s="240"/>
      <c r="B7" s="56"/>
      <c r="C7" s="57"/>
      <c r="D7" s="58"/>
      <c r="E7" s="59" t="s">
        <v>3</v>
      </c>
      <c r="F7" s="59" t="s">
        <v>65</v>
      </c>
      <c r="G7" s="59" t="s">
        <v>5</v>
      </c>
      <c r="H7" s="60" t="s">
        <v>4</v>
      </c>
      <c r="I7" s="41"/>
    </row>
    <row r="8" spans="1:9" ht="15">
      <c r="A8" s="241" t="s">
        <v>66</v>
      </c>
      <c r="B8" s="56"/>
      <c r="C8" s="57" t="s">
        <v>67</v>
      </c>
      <c r="D8" s="61"/>
      <c r="E8" s="62" t="s">
        <v>68</v>
      </c>
      <c r="F8" s="62" t="s">
        <v>69</v>
      </c>
      <c r="G8" s="62" t="s">
        <v>69</v>
      </c>
      <c r="H8" s="62" t="s">
        <v>70</v>
      </c>
      <c r="I8" s="41"/>
    </row>
    <row r="9" spans="1:9" ht="15">
      <c r="A9" s="241"/>
      <c r="B9" s="63"/>
      <c r="C9" s="64" t="s">
        <v>71</v>
      </c>
      <c r="D9" s="64"/>
      <c r="E9" s="64"/>
      <c r="F9" s="64"/>
      <c r="G9" s="64"/>
      <c r="H9" s="64"/>
      <c r="I9" s="42"/>
    </row>
    <row r="10" spans="1:9" ht="15">
      <c r="A10" s="241"/>
      <c r="B10" s="65"/>
      <c r="C10" s="64" t="s">
        <v>72</v>
      </c>
      <c r="D10" s="66"/>
      <c r="E10" s="67">
        <v>826996</v>
      </c>
      <c r="F10" s="67">
        <f>1833309+1</f>
        <v>1833310</v>
      </c>
      <c r="G10" s="67">
        <v>990899</v>
      </c>
      <c r="H10" s="67">
        <v>1956345</v>
      </c>
      <c r="I10" s="42"/>
    </row>
    <row r="11" spans="1:9" ht="15">
      <c r="A11" s="241"/>
      <c r="B11" s="65"/>
      <c r="C11" s="64" t="s">
        <v>73</v>
      </c>
      <c r="D11" s="66"/>
      <c r="E11" s="68" t="s">
        <v>74</v>
      </c>
      <c r="F11" s="68" t="s">
        <v>74</v>
      </c>
      <c r="G11" s="68" t="s">
        <v>74</v>
      </c>
      <c r="H11" s="68" t="s">
        <v>74</v>
      </c>
      <c r="I11" s="42"/>
    </row>
    <row r="12" spans="1:9" ht="15">
      <c r="A12" s="241"/>
      <c r="B12" s="65"/>
      <c r="C12" s="64" t="s">
        <v>75</v>
      </c>
      <c r="D12" s="66"/>
      <c r="E12" s="64">
        <v>12339</v>
      </c>
      <c r="F12" s="64">
        <v>33820</v>
      </c>
      <c r="G12" s="64">
        <v>11200</v>
      </c>
      <c r="H12" s="64">
        <v>30000</v>
      </c>
      <c r="I12" s="42"/>
    </row>
    <row r="13" spans="1:9" ht="15">
      <c r="A13" s="241"/>
      <c r="B13" s="69"/>
      <c r="C13" s="70" t="s">
        <v>76</v>
      </c>
      <c r="D13" s="66"/>
      <c r="E13" s="64">
        <v>220788</v>
      </c>
      <c r="F13" s="64">
        <v>269625</v>
      </c>
      <c r="G13" s="64">
        <v>371800</v>
      </c>
      <c r="H13" s="64">
        <v>555900</v>
      </c>
      <c r="I13" s="42"/>
    </row>
    <row r="14" spans="1:9" ht="15">
      <c r="A14" s="241"/>
      <c r="B14" s="65"/>
      <c r="C14" s="64" t="s">
        <v>77</v>
      </c>
      <c r="D14" s="66"/>
      <c r="E14" s="71">
        <v>0</v>
      </c>
      <c r="F14" s="71">
        <v>25000</v>
      </c>
      <c r="G14" s="71">
        <v>8000</v>
      </c>
      <c r="H14" s="71">
        <v>108000</v>
      </c>
      <c r="I14" s="42"/>
    </row>
    <row r="15" spans="1:9" ht="15">
      <c r="A15" s="241"/>
      <c r="B15" s="65"/>
      <c r="C15" s="64"/>
      <c r="D15" s="66"/>
      <c r="E15" s="64"/>
      <c r="F15" s="64"/>
      <c r="G15" s="64"/>
      <c r="H15" s="64"/>
      <c r="I15" s="42"/>
    </row>
    <row r="16" spans="1:9" ht="15">
      <c r="A16" s="241"/>
      <c r="B16" s="65"/>
      <c r="C16" s="64" t="s">
        <v>78</v>
      </c>
      <c r="D16" s="66"/>
      <c r="E16" s="72">
        <f>SUM(E10:E14)</f>
        <v>1060123</v>
      </c>
      <c r="F16" s="72">
        <f>SUM(F10:F14)</f>
        <v>2161755</v>
      </c>
      <c r="G16" s="72">
        <f>SUM(G10:G14)</f>
        <v>1381899</v>
      </c>
      <c r="H16" s="72">
        <f>SUM(H10:H14)</f>
        <v>2650245</v>
      </c>
      <c r="I16" s="42"/>
    </row>
    <row r="17" spans="1:9" ht="15">
      <c r="A17" s="241"/>
      <c r="B17" s="73"/>
      <c r="C17" s="64" t="s">
        <v>21</v>
      </c>
      <c r="D17" s="66"/>
      <c r="E17" s="64">
        <v>13424</v>
      </c>
      <c r="F17" s="64">
        <f>140800+130425</f>
        <v>271225</v>
      </c>
      <c r="G17" s="64">
        <v>103900</v>
      </c>
      <c r="H17" s="64">
        <v>151000</v>
      </c>
      <c r="I17" s="42"/>
    </row>
    <row r="18" spans="1:9" ht="15.75" thickBot="1">
      <c r="A18" s="241"/>
      <c r="B18" s="73"/>
      <c r="C18" s="74" t="s">
        <v>79</v>
      </c>
      <c r="D18" s="75"/>
      <c r="E18" s="76">
        <f>SUM(E16:E17)</f>
        <v>1073547</v>
      </c>
      <c r="F18" s="76">
        <f>SUM(F16:F17)</f>
        <v>2432980</v>
      </c>
      <c r="G18" s="76">
        <f>SUM(G16:G17)</f>
        <v>1485799</v>
      </c>
      <c r="H18" s="76">
        <f>SUM(H16:H17)</f>
        <v>2801245</v>
      </c>
      <c r="I18" s="42"/>
    </row>
    <row r="19" spans="1:9" ht="15">
      <c r="A19" s="241"/>
      <c r="B19" s="73"/>
      <c r="C19" s="77" t="s">
        <v>80</v>
      </c>
      <c r="D19" s="64"/>
      <c r="E19" s="64"/>
      <c r="F19" s="64"/>
      <c r="G19" s="64"/>
      <c r="H19" s="64"/>
      <c r="I19" s="78"/>
    </row>
    <row r="20" spans="1:9" ht="15">
      <c r="A20" s="241"/>
      <c r="B20" s="73"/>
      <c r="C20" s="64" t="s">
        <v>81</v>
      </c>
      <c r="D20" s="64"/>
      <c r="E20" s="64">
        <v>5</v>
      </c>
      <c r="F20" s="64">
        <v>6</v>
      </c>
      <c r="G20" s="64">
        <v>5</v>
      </c>
      <c r="H20" s="64">
        <v>7</v>
      </c>
      <c r="I20" s="79"/>
    </row>
    <row r="21" spans="1:9" ht="15">
      <c r="A21" s="241"/>
      <c r="B21" s="73"/>
      <c r="C21" s="64" t="s">
        <v>82</v>
      </c>
      <c r="D21" s="64"/>
      <c r="E21" s="64">
        <v>5</v>
      </c>
      <c r="F21" s="64">
        <v>10</v>
      </c>
      <c r="G21" s="64">
        <v>3</v>
      </c>
      <c r="H21" s="64">
        <v>10</v>
      </c>
      <c r="I21" s="79"/>
    </row>
    <row r="22" spans="1:9" ht="15">
      <c r="A22" s="241"/>
      <c r="B22" s="73"/>
      <c r="C22" s="64" t="s">
        <v>83</v>
      </c>
      <c r="D22" s="71"/>
      <c r="E22" s="64">
        <v>1</v>
      </c>
      <c r="F22" s="64">
        <v>1</v>
      </c>
      <c r="G22" s="64">
        <v>1</v>
      </c>
      <c r="H22" s="64"/>
      <c r="I22" s="79"/>
    </row>
    <row r="23" spans="1:9" ht="15">
      <c r="A23" s="241"/>
      <c r="B23" s="73"/>
      <c r="C23" s="80" t="s">
        <v>84</v>
      </c>
      <c r="D23" s="81"/>
      <c r="E23" s="82">
        <f>SUM(E20:E22)</f>
        <v>11</v>
      </c>
      <c r="F23" s="82">
        <f>SUM(F20:F22)</f>
        <v>17</v>
      </c>
      <c r="G23" s="82">
        <f>SUM(G20:G22)</f>
        <v>9</v>
      </c>
      <c r="H23" s="82">
        <f>SUM(H20:H22)</f>
        <v>17</v>
      </c>
      <c r="I23" s="79"/>
    </row>
    <row r="24" spans="1:9" ht="15">
      <c r="A24" s="83"/>
      <c r="B24" s="84"/>
      <c r="C24" s="85"/>
      <c r="D24" s="86"/>
      <c r="E24" s="86"/>
      <c r="F24" s="86"/>
      <c r="G24" s="86"/>
      <c r="H24" s="48"/>
      <c r="I24" s="79"/>
    </row>
    <row r="25" spans="1:9" ht="18">
      <c r="A25" s="87" t="s">
        <v>85</v>
      </c>
      <c r="B25" s="84"/>
      <c r="C25" s="242" t="s">
        <v>86</v>
      </c>
      <c r="D25" s="242"/>
      <c r="E25" s="242"/>
      <c r="F25" s="242"/>
      <c r="G25" s="242"/>
      <c r="H25" s="242"/>
      <c r="I25" s="41"/>
    </row>
    <row r="26" spans="1:9" ht="18">
      <c r="A26" s="87"/>
      <c r="B26" s="84"/>
      <c r="C26" s="88"/>
      <c r="D26" s="88"/>
      <c r="E26" s="88"/>
      <c r="F26" s="88"/>
      <c r="G26" s="88"/>
      <c r="H26" s="88"/>
      <c r="I26" s="41"/>
    </row>
    <row r="27" spans="1:9" ht="15.75">
      <c r="A27" s="233" t="s">
        <v>87</v>
      </c>
      <c r="B27" s="84"/>
      <c r="C27" s="89" t="s">
        <v>88</v>
      </c>
      <c r="D27" s="90"/>
      <c r="E27" s="90"/>
      <c r="F27" s="90"/>
      <c r="G27" s="90"/>
      <c r="H27" s="90"/>
      <c r="I27" s="41"/>
    </row>
    <row r="28" spans="1:9" ht="15">
      <c r="A28" s="233"/>
      <c r="B28" s="84"/>
      <c r="C28" s="91" t="s">
        <v>89</v>
      </c>
      <c r="D28" s="90"/>
      <c r="E28" s="90"/>
      <c r="F28" s="90"/>
      <c r="G28" s="90"/>
      <c r="H28" s="90"/>
      <c r="I28" s="41"/>
    </row>
    <row r="29" spans="1:9" ht="18">
      <c r="A29" s="233"/>
      <c r="B29" s="84"/>
      <c r="C29" s="91" t="s">
        <v>90</v>
      </c>
      <c r="D29" s="90"/>
      <c r="E29" s="90"/>
      <c r="F29" s="90"/>
      <c r="G29" s="90"/>
      <c r="H29" s="92"/>
      <c r="I29" s="41"/>
    </row>
    <row r="30" spans="1:9" ht="15.75">
      <c r="A30" s="233"/>
      <c r="B30" s="84"/>
      <c r="C30" s="89" t="s">
        <v>91</v>
      </c>
      <c r="D30" s="90"/>
      <c r="E30" s="90"/>
      <c r="F30" s="90"/>
      <c r="G30" s="90"/>
      <c r="H30" s="90"/>
      <c r="I30" s="41"/>
    </row>
    <row r="31" spans="1:9" ht="15">
      <c r="A31" s="93"/>
      <c r="B31" s="84"/>
      <c r="C31" s="90"/>
      <c r="D31" s="42"/>
      <c r="E31" s="42"/>
      <c r="F31" s="42"/>
      <c r="G31" s="42"/>
      <c r="H31" s="42"/>
      <c r="I31" s="94"/>
    </row>
    <row r="32" spans="1:9" ht="23.25">
      <c r="A32" s="42"/>
      <c r="B32" s="95"/>
      <c r="C32" s="234"/>
      <c r="D32" s="234"/>
      <c r="E32" s="234"/>
      <c r="F32" s="234"/>
      <c r="G32" s="234"/>
      <c r="H32" s="234"/>
      <c r="I32" s="42"/>
    </row>
  </sheetData>
  <mergeCells count="8">
    <mergeCell ref="A27:A30"/>
    <mergeCell ref="C32:H32"/>
    <mergeCell ref="A1:A4"/>
    <mergeCell ref="C1:H1"/>
    <mergeCell ref="C2:H2"/>
    <mergeCell ref="A6:A7"/>
    <mergeCell ref="A8:A23"/>
    <mergeCell ref="C25:H25"/>
  </mergeCells>
  <hyperlinks>
    <hyperlink ref="C2" r:id="rId1"/>
  </hyperlinks>
  <pageMargins left="0.7" right="0.7" top="0.75" bottom="0.75" header="0.3" footer="0.3"/>
  <pageSetup scale="74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workbookViewId="0">
      <selection sqref="A1:A4"/>
    </sheetView>
  </sheetViews>
  <sheetFormatPr defaultRowHeight="12.75"/>
  <cols>
    <col min="1" max="1" width="22.28515625" style="43" customWidth="1"/>
    <col min="2" max="2" width="1.28515625" style="43" customWidth="1"/>
    <col min="3" max="3" width="28.85546875" style="43" customWidth="1"/>
    <col min="4" max="4" width="1.28515625" style="43" customWidth="1"/>
    <col min="5" max="5" width="15.7109375" style="43" customWidth="1"/>
    <col min="6" max="6" width="1.28515625" style="43" customWidth="1"/>
    <col min="7" max="7" width="12.42578125" style="43" customWidth="1"/>
    <col min="8" max="8" width="1.28515625" style="43" customWidth="1"/>
    <col min="9" max="9" width="15.5703125" style="43" customWidth="1"/>
    <col min="10" max="10" width="1.28515625" style="43" customWidth="1"/>
    <col min="11" max="11" width="15.7109375" style="43" customWidth="1"/>
    <col min="12" max="256" width="9.140625" style="43"/>
    <col min="257" max="257" width="22.28515625" style="43" customWidth="1"/>
    <col min="258" max="258" width="1.28515625" style="43" customWidth="1"/>
    <col min="259" max="259" width="28.85546875" style="43" customWidth="1"/>
    <col min="260" max="260" width="1.28515625" style="43" customWidth="1"/>
    <col min="261" max="261" width="15.7109375" style="43" customWidth="1"/>
    <col min="262" max="262" width="1.28515625" style="43" customWidth="1"/>
    <col min="263" max="263" width="12.42578125" style="43" customWidth="1"/>
    <col min="264" max="264" width="1.28515625" style="43" customWidth="1"/>
    <col min="265" max="265" width="15.5703125" style="43" customWidth="1"/>
    <col min="266" max="266" width="1.28515625" style="43" customWidth="1"/>
    <col min="267" max="267" width="15.7109375" style="43" customWidth="1"/>
    <col min="268" max="512" width="9.140625" style="43"/>
    <col min="513" max="513" width="22.28515625" style="43" customWidth="1"/>
    <col min="514" max="514" width="1.28515625" style="43" customWidth="1"/>
    <col min="515" max="515" width="28.85546875" style="43" customWidth="1"/>
    <col min="516" max="516" width="1.28515625" style="43" customWidth="1"/>
    <col min="517" max="517" width="15.7109375" style="43" customWidth="1"/>
    <col min="518" max="518" width="1.28515625" style="43" customWidth="1"/>
    <col min="519" max="519" width="12.42578125" style="43" customWidth="1"/>
    <col min="520" max="520" width="1.28515625" style="43" customWidth="1"/>
    <col min="521" max="521" width="15.5703125" style="43" customWidth="1"/>
    <col min="522" max="522" width="1.28515625" style="43" customWidth="1"/>
    <col min="523" max="523" width="15.7109375" style="43" customWidth="1"/>
    <col min="524" max="768" width="9.140625" style="43"/>
    <col min="769" max="769" width="22.28515625" style="43" customWidth="1"/>
    <col min="770" max="770" width="1.28515625" style="43" customWidth="1"/>
    <col min="771" max="771" width="28.85546875" style="43" customWidth="1"/>
    <col min="772" max="772" width="1.28515625" style="43" customWidth="1"/>
    <col min="773" max="773" width="15.7109375" style="43" customWidth="1"/>
    <col min="774" max="774" width="1.28515625" style="43" customWidth="1"/>
    <col min="775" max="775" width="12.42578125" style="43" customWidth="1"/>
    <col min="776" max="776" width="1.28515625" style="43" customWidth="1"/>
    <col min="777" max="777" width="15.5703125" style="43" customWidth="1"/>
    <col min="778" max="778" width="1.28515625" style="43" customWidth="1"/>
    <col min="779" max="779" width="15.7109375" style="43" customWidth="1"/>
    <col min="780" max="1024" width="9.140625" style="43"/>
    <col min="1025" max="1025" width="22.28515625" style="43" customWidth="1"/>
    <col min="1026" max="1026" width="1.28515625" style="43" customWidth="1"/>
    <col min="1027" max="1027" width="28.85546875" style="43" customWidth="1"/>
    <col min="1028" max="1028" width="1.28515625" style="43" customWidth="1"/>
    <col min="1029" max="1029" width="15.7109375" style="43" customWidth="1"/>
    <col min="1030" max="1030" width="1.28515625" style="43" customWidth="1"/>
    <col min="1031" max="1031" width="12.42578125" style="43" customWidth="1"/>
    <col min="1032" max="1032" width="1.28515625" style="43" customWidth="1"/>
    <col min="1033" max="1033" width="15.5703125" style="43" customWidth="1"/>
    <col min="1034" max="1034" width="1.28515625" style="43" customWidth="1"/>
    <col min="1035" max="1035" width="15.7109375" style="43" customWidth="1"/>
    <col min="1036" max="1280" width="9.140625" style="43"/>
    <col min="1281" max="1281" width="22.28515625" style="43" customWidth="1"/>
    <col min="1282" max="1282" width="1.28515625" style="43" customWidth="1"/>
    <col min="1283" max="1283" width="28.85546875" style="43" customWidth="1"/>
    <col min="1284" max="1284" width="1.28515625" style="43" customWidth="1"/>
    <col min="1285" max="1285" width="15.7109375" style="43" customWidth="1"/>
    <col min="1286" max="1286" width="1.28515625" style="43" customWidth="1"/>
    <col min="1287" max="1287" width="12.42578125" style="43" customWidth="1"/>
    <col min="1288" max="1288" width="1.28515625" style="43" customWidth="1"/>
    <col min="1289" max="1289" width="15.5703125" style="43" customWidth="1"/>
    <col min="1290" max="1290" width="1.28515625" style="43" customWidth="1"/>
    <col min="1291" max="1291" width="15.7109375" style="43" customWidth="1"/>
    <col min="1292" max="1536" width="9.140625" style="43"/>
    <col min="1537" max="1537" width="22.28515625" style="43" customWidth="1"/>
    <col min="1538" max="1538" width="1.28515625" style="43" customWidth="1"/>
    <col min="1539" max="1539" width="28.85546875" style="43" customWidth="1"/>
    <col min="1540" max="1540" width="1.28515625" style="43" customWidth="1"/>
    <col min="1541" max="1541" width="15.7109375" style="43" customWidth="1"/>
    <col min="1542" max="1542" width="1.28515625" style="43" customWidth="1"/>
    <col min="1543" max="1543" width="12.42578125" style="43" customWidth="1"/>
    <col min="1544" max="1544" width="1.28515625" style="43" customWidth="1"/>
    <col min="1545" max="1545" width="15.5703125" style="43" customWidth="1"/>
    <col min="1546" max="1546" width="1.28515625" style="43" customWidth="1"/>
    <col min="1547" max="1547" width="15.7109375" style="43" customWidth="1"/>
    <col min="1548" max="1792" width="9.140625" style="43"/>
    <col min="1793" max="1793" width="22.28515625" style="43" customWidth="1"/>
    <col min="1794" max="1794" width="1.28515625" style="43" customWidth="1"/>
    <col min="1795" max="1795" width="28.85546875" style="43" customWidth="1"/>
    <col min="1796" max="1796" width="1.28515625" style="43" customWidth="1"/>
    <col min="1797" max="1797" width="15.7109375" style="43" customWidth="1"/>
    <col min="1798" max="1798" width="1.28515625" style="43" customWidth="1"/>
    <col min="1799" max="1799" width="12.42578125" style="43" customWidth="1"/>
    <col min="1800" max="1800" width="1.28515625" style="43" customWidth="1"/>
    <col min="1801" max="1801" width="15.5703125" style="43" customWidth="1"/>
    <col min="1802" max="1802" width="1.28515625" style="43" customWidth="1"/>
    <col min="1803" max="1803" width="15.7109375" style="43" customWidth="1"/>
    <col min="1804" max="2048" width="9.140625" style="43"/>
    <col min="2049" max="2049" width="22.28515625" style="43" customWidth="1"/>
    <col min="2050" max="2050" width="1.28515625" style="43" customWidth="1"/>
    <col min="2051" max="2051" width="28.85546875" style="43" customWidth="1"/>
    <col min="2052" max="2052" width="1.28515625" style="43" customWidth="1"/>
    <col min="2053" max="2053" width="15.7109375" style="43" customWidth="1"/>
    <col min="2054" max="2054" width="1.28515625" style="43" customWidth="1"/>
    <col min="2055" max="2055" width="12.42578125" style="43" customWidth="1"/>
    <col min="2056" max="2056" width="1.28515625" style="43" customWidth="1"/>
    <col min="2057" max="2057" width="15.5703125" style="43" customWidth="1"/>
    <col min="2058" max="2058" width="1.28515625" style="43" customWidth="1"/>
    <col min="2059" max="2059" width="15.7109375" style="43" customWidth="1"/>
    <col min="2060" max="2304" width="9.140625" style="43"/>
    <col min="2305" max="2305" width="22.28515625" style="43" customWidth="1"/>
    <col min="2306" max="2306" width="1.28515625" style="43" customWidth="1"/>
    <col min="2307" max="2307" width="28.85546875" style="43" customWidth="1"/>
    <col min="2308" max="2308" width="1.28515625" style="43" customWidth="1"/>
    <col min="2309" max="2309" width="15.7109375" style="43" customWidth="1"/>
    <col min="2310" max="2310" width="1.28515625" style="43" customWidth="1"/>
    <col min="2311" max="2311" width="12.42578125" style="43" customWidth="1"/>
    <col min="2312" max="2312" width="1.28515625" style="43" customWidth="1"/>
    <col min="2313" max="2313" width="15.5703125" style="43" customWidth="1"/>
    <col min="2314" max="2314" width="1.28515625" style="43" customWidth="1"/>
    <col min="2315" max="2315" width="15.7109375" style="43" customWidth="1"/>
    <col min="2316" max="2560" width="9.140625" style="43"/>
    <col min="2561" max="2561" width="22.28515625" style="43" customWidth="1"/>
    <col min="2562" max="2562" width="1.28515625" style="43" customWidth="1"/>
    <col min="2563" max="2563" width="28.85546875" style="43" customWidth="1"/>
    <col min="2564" max="2564" width="1.28515625" style="43" customWidth="1"/>
    <col min="2565" max="2565" width="15.7109375" style="43" customWidth="1"/>
    <col min="2566" max="2566" width="1.28515625" style="43" customWidth="1"/>
    <col min="2567" max="2567" width="12.42578125" style="43" customWidth="1"/>
    <col min="2568" max="2568" width="1.28515625" style="43" customWidth="1"/>
    <col min="2569" max="2569" width="15.5703125" style="43" customWidth="1"/>
    <col min="2570" max="2570" width="1.28515625" style="43" customWidth="1"/>
    <col min="2571" max="2571" width="15.7109375" style="43" customWidth="1"/>
    <col min="2572" max="2816" width="9.140625" style="43"/>
    <col min="2817" max="2817" width="22.28515625" style="43" customWidth="1"/>
    <col min="2818" max="2818" width="1.28515625" style="43" customWidth="1"/>
    <col min="2819" max="2819" width="28.85546875" style="43" customWidth="1"/>
    <col min="2820" max="2820" width="1.28515625" style="43" customWidth="1"/>
    <col min="2821" max="2821" width="15.7109375" style="43" customWidth="1"/>
    <col min="2822" max="2822" width="1.28515625" style="43" customWidth="1"/>
    <col min="2823" max="2823" width="12.42578125" style="43" customWidth="1"/>
    <col min="2824" max="2824" width="1.28515625" style="43" customWidth="1"/>
    <col min="2825" max="2825" width="15.5703125" style="43" customWidth="1"/>
    <col min="2826" max="2826" width="1.28515625" style="43" customWidth="1"/>
    <col min="2827" max="2827" width="15.7109375" style="43" customWidth="1"/>
    <col min="2828" max="3072" width="9.140625" style="43"/>
    <col min="3073" max="3073" width="22.28515625" style="43" customWidth="1"/>
    <col min="3074" max="3074" width="1.28515625" style="43" customWidth="1"/>
    <col min="3075" max="3075" width="28.85546875" style="43" customWidth="1"/>
    <col min="3076" max="3076" width="1.28515625" style="43" customWidth="1"/>
    <col min="3077" max="3077" width="15.7109375" style="43" customWidth="1"/>
    <col min="3078" max="3078" width="1.28515625" style="43" customWidth="1"/>
    <col min="3079" max="3079" width="12.42578125" style="43" customWidth="1"/>
    <col min="3080" max="3080" width="1.28515625" style="43" customWidth="1"/>
    <col min="3081" max="3081" width="15.5703125" style="43" customWidth="1"/>
    <col min="3082" max="3082" width="1.28515625" style="43" customWidth="1"/>
    <col min="3083" max="3083" width="15.7109375" style="43" customWidth="1"/>
    <col min="3084" max="3328" width="9.140625" style="43"/>
    <col min="3329" max="3329" width="22.28515625" style="43" customWidth="1"/>
    <col min="3330" max="3330" width="1.28515625" style="43" customWidth="1"/>
    <col min="3331" max="3331" width="28.85546875" style="43" customWidth="1"/>
    <col min="3332" max="3332" width="1.28515625" style="43" customWidth="1"/>
    <col min="3333" max="3333" width="15.7109375" style="43" customWidth="1"/>
    <col min="3334" max="3334" width="1.28515625" style="43" customWidth="1"/>
    <col min="3335" max="3335" width="12.42578125" style="43" customWidth="1"/>
    <col min="3336" max="3336" width="1.28515625" style="43" customWidth="1"/>
    <col min="3337" max="3337" width="15.5703125" style="43" customWidth="1"/>
    <col min="3338" max="3338" width="1.28515625" style="43" customWidth="1"/>
    <col min="3339" max="3339" width="15.7109375" style="43" customWidth="1"/>
    <col min="3340" max="3584" width="9.140625" style="43"/>
    <col min="3585" max="3585" width="22.28515625" style="43" customWidth="1"/>
    <col min="3586" max="3586" width="1.28515625" style="43" customWidth="1"/>
    <col min="3587" max="3587" width="28.85546875" style="43" customWidth="1"/>
    <col min="3588" max="3588" width="1.28515625" style="43" customWidth="1"/>
    <col min="3589" max="3589" width="15.7109375" style="43" customWidth="1"/>
    <col min="3590" max="3590" width="1.28515625" style="43" customWidth="1"/>
    <col min="3591" max="3591" width="12.42578125" style="43" customWidth="1"/>
    <col min="3592" max="3592" width="1.28515625" style="43" customWidth="1"/>
    <col min="3593" max="3593" width="15.5703125" style="43" customWidth="1"/>
    <col min="3594" max="3594" width="1.28515625" style="43" customWidth="1"/>
    <col min="3595" max="3595" width="15.7109375" style="43" customWidth="1"/>
    <col min="3596" max="3840" width="9.140625" style="43"/>
    <col min="3841" max="3841" width="22.28515625" style="43" customWidth="1"/>
    <col min="3842" max="3842" width="1.28515625" style="43" customWidth="1"/>
    <col min="3843" max="3843" width="28.85546875" style="43" customWidth="1"/>
    <col min="3844" max="3844" width="1.28515625" style="43" customWidth="1"/>
    <col min="3845" max="3845" width="15.7109375" style="43" customWidth="1"/>
    <col min="3846" max="3846" width="1.28515625" style="43" customWidth="1"/>
    <col min="3847" max="3847" width="12.42578125" style="43" customWidth="1"/>
    <col min="3848" max="3848" width="1.28515625" style="43" customWidth="1"/>
    <col min="3849" max="3849" width="15.5703125" style="43" customWidth="1"/>
    <col min="3850" max="3850" width="1.28515625" style="43" customWidth="1"/>
    <col min="3851" max="3851" width="15.7109375" style="43" customWidth="1"/>
    <col min="3852" max="4096" width="9.140625" style="43"/>
    <col min="4097" max="4097" width="22.28515625" style="43" customWidth="1"/>
    <col min="4098" max="4098" width="1.28515625" style="43" customWidth="1"/>
    <col min="4099" max="4099" width="28.85546875" style="43" customWidth="1"/>
    <col min="4100" max="4100" width="1.28515625" style="43" customWidth="1"/>
    <col min="4101" max="4101" width="15.7109375" style="43" customWidth="1"/>
    <col min="4102" max="4102" width="1.28515625" style="43" customWidth="1"/>
    <col min="4103" max="4103" width="12.42578125" style="43" customWidth="1"/>
    <col min="4104" max="4104" width="1.28515625" style="43" customWidth="1"/>
    <col min="4105" max="4105" width="15.5703125" style="43" customWidth="1"/>
    <col min="4106" max="4106" width="1.28515625" style="43" customWidth="1"/>
    <col min="4107" max="4107" width="15.7109375" style="43" customWidth="1"/>
    <col min="4108" max="4352" width="9.140625" style="43"/>
    <col min="4353" max="4353" width="22.28515625" style="43" customWidth="1"/>
    <col min="4354" max="4354" width="1.28515625" style="43" customWidth="1"/>
    <col min="4355" max="4355" width="28.85546875" style="43" customWidth="1"/>
    <col min="4356" max="4356" width="1.28515625" style="43" customWidth="1"/>
    <col min="4357" max="4357" width="15.7109375" style="43" customWidth="1"/>
    <col min="4358" max="4358" width="1.28515625" style="43" customWidth="1"/>
    <col min="4359" max="4359" width="12.42578125" style="43" customWidth="1"/>
    <col min="4360" max="4360" width="1.28515625" style="43" customWidth="1"/>
    <col min="4361" max="4361" width="15.5703125" style="43" customWidth="1"/>
    <col min="4362" max="4362" width="1.28515625" style="43" customWidth="1"/>
    <col min="4363" max="4363" width="15.7109375" style="43" customWidth="1"/>
    <col min="4364" max="4608" width="9.140625" style="43"/>
    <col min="4609" max="4609" width="22.28515625" style="43" customWidth="1"/>
    <col min="4610" max="4610" width="1.28515625" style="43" customWidth="1"/>
    <col min="4611" max="4611" width="28.85546875" style="43" customWidth="1"/>
    <col min="4612" max="4612" width="1.28515625" style="43" customWidth="1"/>
    <col min="4613" max="4613" width="15.7109375" style="43" customWidth="1"/>
    <col min="4614" max="4614" width="1.28515625" style="43" customWidth="1"/>
    <col min="4615" max="4615" width="12.42578125" style="43" customWidth="1"/>
    <col min="4616" max="4616" width="1.28515625" style="43" customWidth="1"/>
    <col min="4617" max="4617" width="15.5703125" style="43" customWidth="1"/>
    <col min="4618" max="4618" width="1.28515625" style="43" customWidth="1"/>
    <col min="4619" max="4619" width="15.7109375" style="43" customWidth="1"/>
    <col min="4620" max="4864" width="9.140625" style="43"/>
    <col min="4865" max="4865" width="22.28515625" style="43" customWidth="1"/>
    <col min="4866" max="4866" width="1.28515625" style="43" customWidth="1"/>
    <col min="4867" max="4867" width="28.85546875" style="43" customWidth="1"/>
    <col min="4868" max="4868" width="1.28515625" style="43" customWidth="1"/>
    <col min="4869" max="4869" width="15.7109375" style="43" customWidth="1"/>
    <col min="4870" max="4870" width="1.28515625" style="43" customWidth="1"/>
    <col min="4871" max="4871" width="12.42578125" style="43" customWidth="1"/>
    <col min="4872" max="4872" width="1.28515625" style="43" customWidth="1"/>
    <col min="4873" max="4873" width="15.5703125" style="43" customWidth="1"/>
    <col min="4874" max="4874" width="1.28515625" style="43" customWidth="1"/>
    <col min="4875" max="4875" width="15.7109375" style="43" customWidth="1"/>
    <col min="4876" max="5120" width="9.140625" style="43"/>
    <col min="5121" max="5121" width="22.28515625" style="43" customWidth="1"/>
    <col min="5122" max="5122" width="1.28515625" style="43" customWidth="1"/>
    <col min="5123" max="5123" width="28.85546875" style="43" customWidth="1"/>
    <col min="5124" max="5124" width="1.28515625" style="43" customWidth="1"/>
    <col min="5125" max="5125" width="15.7109375" style="43" customWidth="1"/>
    <col min="5126" max="5126" width="1.28515625" style="43" customWidth="1"/>
    <col min="5127" max="5127" width="12.42578125" style="43" customWidth="1"/>
    <col min="5128" max="5128" width="1.28515625" style="43" customWidth="1"/>
    <col min="5129" max="5129" width="15.5703125" style="43" customWidth="1"/>
    <col min="5130" max="5130" width="1.28515625" style="43" customWidth="1"/>
    <col min="5131" max="5131" width="15.7109375" style="43" customWidth="1"/>
    <col min="5132" max="5376" width="9.140625" style="43"/>
    <col min="5377" max="5377" width="22.28515625" style="43" customWidth="1"/>
    <col min="5378" max="5378" width="1.28515625" style="43" customWidth="1"/>
    <col min="5379" max="5379" width="28.85546875" style="43" customWidth="1"/>
    <col min="5380" max="5380" width="1.28515625" style="43" customWidth="1"/>
    <col min="5381" max="5381" width="15.7109375" style="43" customWidth="1"/>
    <col min="5382" max="5382" width="1.28515625" style="43" customWidth="1"/>
    <col min="5383" max="5383" width="12.42578125" style="43" customWidth="1"/>
    <col min="5384" max="5384" width="1.28515625" style="43" customWidth="1"/>
    <col min="5385" max="5385" width="15.5703125" style="43" customWidth="1"/>
    <col min="5386" max="5386" width="1.28515625" style="43" customWidth="1"/>
    <col min="5387" max="5387" width="15.7109375" style="43" customWidth="1"/>
    <col min="5388" max="5632" width="9.140625" style="43"/>
    <col min="5633" max="5633" width="22.28515625" style="43" customWidth="1"/>
    <col min="5634" max="5634" width="1.28515625" style="43" customWidth="1"/>
    <col min="5635" max="5635" width="28.85546875" style="43" customWidth="1"/>
    <col min="5636" max="5636" width="1.28515625" style="43" customWidth="1"/>
    <col min="5637" max="5637" width="15.7109375" style="43" customWidth="1"/>
    <col min="5638" max="5638" width="1.28515625" style="43" customWidth="1"/>
    <col min="5639" max="5639" width="12.42578125" style="43" customWidth="1"/>
    <col min="5640" max="5640" width="1.28515625" style="43" customWidth="1"/>
    <col min="5641" max="5641" width="15.5703125" style="43" customWidth="1"/>
    <col min="5642" max="5642" width="1.28515625" style="43" customWidth="1"/>
    <col min="5643" max="5643" width="15.7109375" style="43" customWidth="1"/>
    <col min="5644" max="5888" width="9.140625" style="43"/>
    <col min="5889" max="5889" width="22.28515625" style="43" customWidth="1"/>
    <col min="5890" max="5890" width="1.28515625" style="43" customWidth="1"/>
    <col min="5891" max="5891" width="28.85546875" style="43" customWidth="1"/>
    <col min="5892" max="5892" width="1.28515625" style="43" customWidth="1"/>
    <col min="5893" max="5893" width="15.7109375" style="43" customWidth="1"/>
    <col min="5894" max="5894" width="1.28515625" style="43" customWidth="1"/>
    <col min="5895" max="5895" width="12.42578125" style="43" customWidth="1"/>
    <col min="5896" max="5896" width="1.28515625" style="43" customWidth="1"/>
    <col min="5897" max="5897" width="15.5703125" style="43" customWidth="1"/>
    <col min="5898" max="5898" width="1.28515625" style="43" customWidth="1"/>
    <col min="5899" max="5899" width="15.7109375" style="43" customWidth="1"/>
    <col min="5900" max="6144" width="9.140625" style="43"/>
    <col min="6145" max="6145" width="22.28515625" style="43" customWidth="1"/>
    <col min="6146" max="6146" width="1.28515625" style="43" customWidth="1"/>
    <col min="6147" max="6147" width="28.85546875" style="43" customWidth="1"/>
    <col min="6148" max="6148" width="1.28515625" style="43" customWidth="1"/>
    <col min="6149" max="6149" width="15.7109375" style="43" customWidth="1"/>
    <col min="6150" max="6150" width="1.28515625" style="43" customWidth="1"/>
    <col min="6151" max="6151" width="12.42578125" style="43" customWidth="1"/>
    <col min="6152" max="6152" width="1.28515625" style="43" customWidth="1"/>
    <col min="6153" max="6153" width="15.5703125" style="43" customWidth="1"/>
    <col min="6154" max="6154" width="1.28515625" style="43" customWidth="1"/>
    <col min="6155" max="6155" width="15.7109375" style="43" customWidth="1"/>
    <col min="6156" max="6400" width="9.140625" style="43"/>
    <col min="6401" max="6401" width="22.28515625" style="43" customWidth="1"/>
    <col min="6402" max="6402" width="1.28515625" style="43" customWidth="1"/>
    <col min="6403" max="6403" width="28.85546875" style="43" customWidth="1"/>
    <col min="6404" max="6404" width="1.28515625" style="43" customWidth="1"/>
    <col min="6405" max="6405" width="15.7109375" style="43" customWidth="1"/>
    <col min="6406" max="6406" width="1.28515625" style="43" customWidth="1"/>
    <col min="6407" max="6407" width="12.42578125" style="43" customWidth="1"/>
    <col min="6408" max="6408" width="1.28515625" style="43" customWidth="1"/>
    <col min="6409" max="6409" width="15.5703125" style="43" customWidth="1"/>
    <col min="6410" max="6410" width="1.28515625" style="43" customWidth="1"/>
    <col min="6411" max="6411" width="15.7109375" style="43" customWidth="1"/>
    <col min="6412" max="6656" width="9.140625" style="43"/>
    <col min="6657" max="6657" width="22.28515625" style="43" customWidth="1"/>
    <col min="6658" max="6658" width="1.28515625" style="43" customWidth="1"/>
    <col min="6659" max="6659" width="28.85546875" style="43" customWidth="1"/>
    <col min="6660" max="6660" width="1.28515625" style="43" customWidth="1"/>
    <col min="6661" max="6661" width="15.7109375" style="43" customWidth="1"/>
    <col min="6662" max="6662" width="1.28515625" style="43" customWidth="1"/>
    <col min="6663" max="6663" width="12.42578125" style="43" customWidth="1"/>
    <col min="6664" max="6664" width="1.28515625" style="43" customWidth="1"/>
    <col min="6665" max="6665" width="15.5703125" style="43" customWidth="1"/>
    <col min="6666" max="6666" width="1.28515625" style="43" customWidth="1"/>
    <col min="6667" max="6667" width="15.7109375" style="43" customWidth="1"/>
    <col min="6668" max="6912" width="9.140625" style="43"/>
    <col min="6913" max="6913" width="22.28515625" style="43" customWidth="1"/>
    <col min="6914" max="6914" width="1.28515625" style="43" customWidth="1"/>
    <col min="6915" max="6915" width="28.85546875" style="43" customWidth="1"/>
    <col min="6916" max="6916" width="1.28515625" style="43" customWidth="1"/>
    <col min="6917" max="6917" width="15.7109375" style="43" customWidth="1"/>
    <col min="6918" max="6918" width="1.28515625" style="43" customWidth="1"/>
    <col min="6919" max="6919" width="12.42578125" style="43" customWidth="1"/>
    <col min="6920" max="6920" width="1.28515625" style="43" customWidth="1"/>
    <col min="6921" max="6921" width="15.5703125" style="43" customWidth="1"/>
    <col min="6922" max="6922" width="1.28515625" style="43" customWidth="1"/>
    <col min="6923" max="6923" width="15.7109375" style="43" customWidth="1"/>
    <col min="6924" max="7168" width="9.140625" style="43"/>
    <col min="7169" max="7169" width="22.28515625" style="43" customWidth="1"/>
    <col min="7170" max="7170" width="1.28515625" style="43" customWidth="1"/>
    <col min="7171" max="7171" width="28.85546875" style="43" customWidth="1"/>
    <col min="7172" max="7172" width="1.28515625" style="43" customWidth="1"/>
    <col min="7173" max="7173" width="15.7109375" style="43" customWidth="1"/>
    <col min="7174" max="7174" width="1.28515625" style="43" customWidth="1"/>
    <col min="7175" max="7175" width="12.42578125" style="43" customWidth="1"/>
    <col min="7176" max="7176" width="1.28515625" style="43" customWidth="1"/>
    <col min="7177" max="7177" width="15.5703125" style="43" customWidth="1"/>
    <col min="7178" max="7178" width="1.28515625" style="43" customWidth="1"/>
    <col min="7179" max="7179" width="15.7109375" style="43" customWidth="1"/>
    <col min="7180" max="7424" width="9.140625" style="43"/>
    <col min="7425" max="7425" width="22.28515625" style="43" customWidth="1"/>
    <col min="7426" max="7426" width="1.28515625" style="43" customWidth="1"/>
    <col min="7427" max="7427" width="28.85546875" style="43" customWidth="1"/>
    <col min="7428" max="7428" width="1.28515625" style="43" customWidth="1"/>
    <col min="7429" max="7429" width="15.7109375" style="43" customWidth="1"/>
    <col min="7430" max="7430" width="1.28515625" style="43" customWidth="1"/>
    <col min="7431" max="7431" width="12.42578125" style="43" customWidth="1"/>
    <col min="7432" max="7432" width="1.28515625" style="43" customWidth="1"/>
    <col min="7433" max="7433" width="15.5703125" style="43" customWidth="1"/>
    <col min="7434" max="7434" width="1.28515625" style="43" customWidth="1"/>
    <col min="7435" max="7435" width="15.7109375" style="43" customWidth="1"/>
    <col min="7436" max="7680" width="9.140625" style="43"/>
    <col min="7681" max="7681" width="22.28515625" style="43" customWidth="1"/>
    <col min="7682" max="7682" width="1.28515625" style="43" customWidth="1"/>
    <col min="7683" max="7683" width="28.85546875" style="43" customWidth="1"/>
    <col min="7684" max="7684" width="1.28515625" style="43" customWidth="1"/>
    <col min="7685" max="7685" width="15.7109375" style="43" customWidth="1"/>
    <col min="7686" max="7686" width="1.28515625" style="43" customWidth="1"/>
    <col min="7687" max="7687" width="12.42578125" style="43" customWidth="1"/>
    <col min="7688" max="7688" width="1.28515625" style="43" customWidth="1"/>
    <col min="7689" max="7689" width="15.5703125" style="43" customWidth="1"/>
    <col min="7690" max="7690" width="1.28515625" style="43" customWidth="1"/>
    <col min="7691" max="7691" width="15.7109375" style="43" customWidth="1"/>
    <col min="7692" max="7936" width="9.140625" style="43"/>
    <col min="7937" max="7937" width="22.28515625" style="43" customWidth="1"/>
    <col min="7938" max="7938" width="1.28515625" style="43" customWidth="1"/>
    <col min="7939" max="7939" width="28.85546875" style="43" customWidth="1"/>
    <col min="7940" max="7940" width="1.28515625" style="43" customWidth="1"/>
    <col min="7941" max="7941" width="15.7109375" style="43" customWidth="1"/>
    <col min="7942" max="7942" width="1.28515625" style="43" customWidth="1"/>
    <col min="7943" max="7943" width="12.42578125" style="43" customWidth="1"/>
    <col min="7944" max="7944" width="1.28515625" style="43" customWidth="1"/>
    <col min="7945" max="7945" width="15.5703125" style="43" customWidth="1"/>
    <col min="7946" max="7946" width="1.28515625" style="43" customWidth="1"/>
    <col min="7947" max="7947" width="15.7109375" style="43" customWidth="1"/>
    <col min="7948" max="8192" width="9.140625" style="43"/>
    <col min="8193" max="8193" width="22.28515625" style="43" customWidth="1"/>
    <col min="8194" max="8194" width="1.28515625" style="43" customWidth="1"/>
    <col min="8195" max="8195" width="28.85546875" style="43" customWidth="1"/>
    <col min="8196" max="8196" width="1.28515625" style="43" customWidth="1"/>
    <col min="8197" max="8197" width="15.7109375" style="43" customWidth="1"/>
    <col min="8198" max="8198" width="1.28515625" style="43" customWidth="1"/>
    <col min="8199" max="8199" width="12.42578125" style="43" customWidth="1"/>
    <col min="8200" max="8200" width="1.28515625" style="43" customWidth="1"/>
    <col min="8201" max="8201" width="15.5703125" style="43" customWidth="1"/>
    <col min="8202" max="8202" width="1.28515625" style="43" customWidth="1"/>
    <col min="8203" max="8203" width="15.7109375" style="43" customWidth="1"/>
    <col min="8204" max="8448" width="9.140625" style="43"/>
    <col min="8449" max="8449" width="22.28515625" style="43" customWidth="1"/>
    <col min="8450" max="8450" width="1.28515625" style="43" customWidth="1"/>
    <col min="8451" max="8451" width="28.85546875" style="43" customWidth="1"/>
    <col min="8452" max="8452" width="1.28515625" style="43" customWidth="1"/>
    <col min="8453" max="8453" width="15.7109375" style="43" customWidth="1"/>
    <col min="8454" max="8454" width="1.28515625" style="43" customWidth="1"/>
    <col min="8455" max="8455" width="12.42578125" style="43" customWidth="1"/>
    <col min="8456" max="8456" width="1.28515625" style="43" customWidth="1"/>
    <col min="8457" max="8457" width="15.5703125" style="43" customWidth="1"/>
    <col min="8458" max="8458" width="1.28515625" style="43" customWidth="1"/>
    <col min="8459" max="8459" width="15.7109375" style="43" customWidth="1"/>
    <col min="8460" max="8704" width="9.140625" style="43"/>
    <col min="8705" max="8705" width="22.28515625" style="43" customWidth="1"/>
    <col min="8706" max="8706" width="1.28515625" style="43" customWidth="1"/>
    <col min="8707" max="8707" width="28.85546875" style="43" customWidth="1"/>
    <col min="8708" max="8708" width="1.28515625" style="43" customWidth="1"/>
    <col min="8709" max="8709" width="15.7109375" style="43" customWidth="1"/>
    <col min="8710" max="8710" width="1.28515625" style="43" customWidth="1"/>
    <col min="8711" max="8711" width="12.42578125" style="43" customWidth="1"/>
    <col min="8712" max="8712" width="1.28515625" style="43" customWidth="1"/>
    <col min="8713" max="8713" width="15.5703125" style="43" customWidth="1"/>
    <col min="8714" max="8714" width="1.28515625" style="43" customWidth="1"/>
    <col min="8715" max="8715" width="15.7109375" style="43" customWidth="1"/>
    <col min="8716" max="8960" width="9.140625" style="43"/>
    <col min="8961" max="8961" width="22.28515625" style="43" customWidth="1"/>
    <col min="8962" max="8962" width="1.28515625" style="43" customWidth="1"/>
    <col min="8963" max="8963" width="28.85546875" style="43" customWidth="1"/>
    <col min="8964" max="8964" width="1.28515625" style="43" customWidth="1"/>
    <col min="8965" max="8965" width="15.7109375" style="43" customWidth="1"/>
    <col min="8966" max="8966" width="1.28515625" style="43" customWidth="1"/>
    <col min="8967" max="8967" width="12.42578125" style="43" customWidth="1"/>
    <col min="8968" max="8968" width="1.28515625" style="43" customWidth="1"/>
    <col min="8969" max="8969" width="15.5703125" style="43" customWidth="1"/>
    <col min="8970" max="8970" width="1.28515625" style="43" customWidth="1"/>
    <col min="8971" max="8971" width="15.7109375" style="43" customWidth="1"/>
    <col min="8972" max="9216" width="9.140625" style="43"/>
    <col min="9217" max="9217" width="22.28515625" style="43" customWidth="1"/>
    <col min="9218" max="9218" width="1.28515625" style="43" customWidth="1"/>
    <col min="9219" max="9219" width="28.85546875" style="43" customWidth="1"/>
    <col min="9220" max="9220" width="1.28515625" style="43" customWidth="1"/>
    <col min="9221" max="9221" width="15.7109375" style="43" customWidth="1"/>
    <col min="9222" max="9222" width="1.28515625" style="43" customWidth="1"/>
    <col min="9223" max="9223" width="12.42578125" style="43" customWidth="1"/>
    <col min="9224" max="9224" width="1.28515625" style="43" customWidth="1"/>
    <col min="9225" max="9225" width="15.5703125" style="43" customWidth="1"/>
    <col min="9226" max="9226" width="1.28515625" style="43" customWidth="1"/>
    <col min="9227" max="9227" width="15.7109375" style="43" customWidth="1"/>
    <col min="9228" max="9472" width="9.140625" style="43"/>
    <col min="9473" max="9473" width="22.28515625" style="43" customWidth="1"/>
    <col min="9474" max="9474" width="1.28515625" style="43" customWidth="1"/>
    <col min="9475" max="9475" width="28.85546875" style="43" customWidth="1"/>
    <col min="9476" max="9476" width="1.28515625" style="43" customWidth="1"/>
    <col min="9477" max="9477" width="15.7109375" style="43" customWidth="1"/>
    <col min="9478" max="9478" width="1.28515625" style="43" customWidth="1"/>
    <col min="9479" max="9479" width="12.42578125" style="43" customWidth="1"/>
    <col min="9480" max="9480" width="1.28515625" style="43" customWidth="1"/>
    <col min="9481" max="9481" width="15.5703125" style="43" customWidth="1"/>
    <col min="9482" max="9482" width="1.28515625" style="43" customWidth="1"/>
    <col min="9483" max="9483" width="15.7109375" style="43" customWidth="1"/>
    <col min="9484" max="9728" width="9.140625" style="43"/>
    <col min="9729" max="9729" width="22.28515625" style="43" customWidth="1"/>
    <col min="9730" max="9730" width="1.28515625" style="43" customWidth="1"/>
    <col min="9731" max="9731" width="28.85546875" style="43" customWidth="1"/>
    <col min="9732" max="9732" width="1.28515625" style="43" customWidth="1"/>
    <col min="9733" max="9733" width="15.7109375" style="43" customWidth="1"/>
    <col min="9734" max="9734" width="1.28515625" style="43" customWidth="1"/>
    <col min="9735" max="9735" width="12.42578125" style="43" customWidth="1"/>
    <col min="9736" max="9736" width="1.28515625" style="43" customWidth="1"/>
    <col min="9737" max="9737" width="15.5703125" style="43" customWidth="1"/>
    <col min="9738" max="9738" width="1.28515625" style="43" customWidth="1"/>
    <col min="9739" max="9739" width="15.7109375" style="43" customWidth="1"/>
    <col min="9740" max="9984" width="9.140625" style="43"/>
    <col min="9985" max="9985" width="22.28515625" style="43" customWidth="1"/>
    <col min="9986" max="9986" width="1.28515625" style="43" customWidth="1"/>
    <col min="9987" max="9987" width="28.85546875" style="43" customWidth="1"/>
    <col min="9988" max="9988" width="1.28515625" style="43" customWidth="1"/>
    <col min="9989" max="9989" width="15.7109375" style="43" customWidth="1"/>
    <col min="9990" max="9990" width="1.28515625" style="43" customWidth="1"/>
    <col min="9991" max="9991" width="12.42578125" style="43" customWidth="1"/>
    <col min="9992" max="9992" width="1.28515625" style="43" customWidth="1"/>
    <col min="9993" max="9993" width="15.5703125" style="43" customWidth="1"/>
    <col min="9994" max="9994" width="1.28515625" style="43" customWidth="1"/>
    <col min="9995" max="9995" width="15.7109375" style="43" customWidth="1"/>
    <col min="9996" max="10240" width="9.140625" style="43"/>
    <col min="10241" max="10241" width="22.28515625" style="43" customWidth="1"/>
    <col min="10242" max="10242" width="1.28515625" style="43" customWidth="1"/>
    <col min="10243" max="10243" width="28.85546875" style="43" customWidth="1"/>
    <col min="10244" max="10244" width="1.28515625" style="43" customWidth="1"/>
    <col min="10245" max="10245" width="15.7109375" style="43" customWidth="1"/>
    <col min="10246" max="10246" width="1.28515625" style="43" customWidth="1"/>
    <col min="10247" max="10247" width="12.42578125" style="43" customWidth="1"/>
    <col min="10248" max="10248" width="1.28515625" style="43" customWidth="1"/>
    <col min="10249" max="10249" width="15.5703125" style="43" customWidth="1"/>
    <col min="10250" max="10250" width="1.28515625" style="43" customWidth="1"/>
    <col min="10251" max="10251" width="15.7109375" style="43" customWidth="1"/>
    <col min="10252" max="10496" width="9.140625" style="43"/>
    <col min="10497" max="10497" width="22.28515625" style="43" customWidth="1"/>
    <col min="10498" max="10498" width="1.28515625" style="43" customWidth="1"/>
    <col min="10499" max="10499" width="28.85546875" style="43" customWidth="1"/>
    <col min="10500" max="10500" width="1.28515625" style="43" customWidth="1"/>
    <col min="10501" max="10501" width="15.7109375" style="43" customWidth="1"/>
    <col min="10502" max="10502" width="1.28515625" style="43" customWidth="1"/>
    <col min="10503" max="10503" width="12.42578125" style="43" customWidth="1"/>
    <col min="10504" max="10504" width="1.28515625" style="43" customWidth="1"/>
    <col min="10505" max="10505" width="15.5703125" style="43" customWidth="1"/>
    <col min="10506" max="10506" width="1.28515625" style="43" customWidth="1"/>
    <col min="10507" max="10507" width="15.7109375" style="43" customWidth="1"/>
    <col min="10508" max="10752" width="9.140625" style="43"/>
    <col min="10753" max="10753" width="22.28515625" style="43" customWidth="1"/>
    <col min="10754" max="10754" width="1.28515625" style="43" customWidth="1"/>
    <col min="10755" max="10755" width="28.85546875" style="43" customWidth="1"/>
    <col min="10756" max="10756" width="1.28515625" style="43" customWidth="1"/>
    <col min="10757" max="10757" width="15.7109375" style="43" customWidth="1"/>
    <col min="10758" max="10758" width="1.28515625" style="43" customWidth="1"/>
    <col min="10759" max="10759" width="12.42578125" style="43" customWidth="1"/>
    <col min="10760" max="10760" width="1.28515625" style="43" customWidth="1"/>
    <col min="10761" max="10761" width="15.5703125" style="43" customWidth="1"/>
    <col min="10762" max="10762" width="1.28515625" style="43" customWidth="1"/>
    <col min="10763" max="10763" width="15.7109375" style="43" customWidth="1"/>
    <col min="10764" max="11008" width="9.140625" style="43"/>
    <col min="11009" max="11009" width="22.28515625" style="43" customWidth="1"/>
    <col min="11010" max="11010" width="1.28515625" style="43" customWidth="1"/>
    <col min="11011" max="11011" width="28.85546875" style="43" customWidth="1"/>
    <col min="11012" max="11012" width="1.28515625" style="43" customWidth="1"/>
    <col min="11013" max="11013" width="15.7109375" style="43" customWidth="1"/>
    <col min="11014" max="11014" width="1.28515625" style="43" customWidth="1"/>
    <col min="11015" max="11015" width="12.42578125" style="43" customWidth="1"/>
    <col min="11016" max="11016" width="1.28515625" style="43" customWidth="1"/>
    <col min="11017" max="11017" width="15.5703125" style="43" customWidth="1"/>
    <col min="11018" max="11018" width="1.28515625" style="43" customWidth="1"/>
    <col min="11019" max="11019" width="15.7109375" style="43" customWidth="1"/>
    <col min="11020" max="11264" width="9.140625" style="43"/>
    <col min="11265" max="11265" width="22.28515625" style="43" customWidth="1"/>
    <col min="11266" max="11266" width="1.28515625" style="43" customWidth="1"/>
    <col min="11267" max="11267" width="28.85546875" style="43" customWidth="1"/>
    <col min="11268" max="11268" width="1.28515625" style="43" customWidth="1"/>
    <col min="11269" max="11269" width="15.7109375" style="43" customWidth="1"/>
    <col min="11270" max="11270" width="1.28515625" style="43" customWidth="1"/>
    <col min="11271" max="11271" width="12.42578125" style="43" customWidth="1"/>
    <col min="11272" max="11272" width="1.28515625" style="43" customWidth="1"/>
    <col min="11273" max="11273" width="15.5703125" style="43" customWidth="1"/>
    <col min="11274" max="11274" width="1.28515625" style="43" customWidth="1"/>
    <col min="11275" max="11275" width="15.7109375" style="43" customWidth="1"/>
    <col min="11276" max="11520" width="9.140625" style="43"/>
    <col min="11521" max="11521" width="22.28515625" style="43" customWidth="1"/>
    <col min="11522" max="11522" width="1.28515625" style="43" customWidth="1"/>
    <col min="11523" max="11523" width="28.85546875" style="43" customWidth="1"/>
    <col min="11524" max="11524" width="1.28515625" style="43" customWidth="1"/>
    <col min="11525" max="11525" width="15.7109375" style="43" customWidth="1"/>
    <col min="11526" max="11526" width="1.28515625" style="43" customWidth="1"/>
    <col min="11527" max="11527" width="12.42578125" style="43" customWidth="1"/>
    <col min="11528" max="11528" width="1.28515625" style="43" customWidth="1"/>
    <col min="11529" max="11529" width="15.5703125" style="43" customWidth="1"/>
    <col min="11530" max="11530" width="1.28515625" style="43" customWidth="1"/>
    <col min="11531" max="11531" width="15.7109375" style="43" customWidth="1"/>
    <col min="11532" max="11776" width="9.140625" style="43"/>
    <col min="11777" max="11777" width="22.28515625" style="43" customWidth="1"/>
    <col min="11778" max="11778" width="1.28515625" style="43" customWidth="1"/>
    <col min="11779" max="11779" width="28.85546875" style="43" customWidth="1"/>
    <col min="11780" max="11780" width="1.28515625" style="43" customWidth="1"/>
    <col min="11781" max="11781" width="15.7109375" style="43" customWidth="1"/>
    <col min="11782" max="11782" width="1.28515625" style="43" customWidth="1"/>
    <col min="11783" max="11783" width="12.42578125" style="43" customWidth="1"/>
    <col min="11784" max="11784" width="1.28515625" style="43" customWidth="1"/>
    <col min="11785" max="11785" width="15.5703125" style="43" customWidth="1"/>
    <col min="11786" max="11786" width="1.28515625" style="43" customWidth="1"/>
    <col min="11787" max="11787" width="15.7109375" style="43" customWidth="1"/>
    <col min="11788" max="12032" width="9.140625" style="43"/>
    <col min="12033" max="12033" width="22.28515625" style="43" customWidth="1"/>
    <col min="12034" max="12034" width="1.28515625" style="43" customWidth="1"/>
    <col min="12035" max="12035" width="28.85546875" style="43" customWidth="1"/>
    <col min="12036" max="12036" width="1.28515625" style="43" customWidth="1"/>
    <col min="12037" max="12037" width="15.7109375" style="43" customWidth="1"/>
    <col min="12038" max="12038" width="1.28515625" style="43" customWidth="1"/>
    <col min="12039" max="12039" width="12.42578125" style="43" customWidth="1"/>
    <col min="12040" max="12040" width="1.28515625" style="43" customWidth="1"/>
    <col min="12041" max="12041" width="15.5703125" style="43" customWidth="1"/>
    <col min="12042" max="12042" width="1.28515625" style="43" customWidth="1"/>
    <col min="12043" max="12043" width="15.7109375" style="43" customWidth="1"/>
    <col min="12044" max="12288" width="9.140625" style="43"/>
    <col min="12289" max="12289" width="22.28515625" style="43" customWidth="1"/>
    <col min="12290" max="12290" width="1.28515625" style="43" customWidth="1"/>
    <col min="12291" max="12291" width="28.85546875" style="43" customWidth="1"/>
    <col min="12292" max="12292" width="1.28515625" style="43" customWidth="1"/>
    <col min="12293" max="12293" width="15.7109375" style="43" customWidth="1"/>
    <col min="12294" max="12294" width="1.28515625" style="43" customWidth="1"/>
    <col min="12295" max="12295" width="12.42578125" style="43" customWidth="1"/>
    <col min="12296" max="12296" width="1.28515625" style="43" customWidth="1"/>
    <col min="12297" max="12297" width="15.5703125" style="43" customWidth="1"/>
    <col min="12298" max="12298" width="1.28515625" style="43" customWidth="1"/>
    <col min="12299" max="12299" width="15.7109375" style="43" customWidth="1"/>
    <col min="12300" max="12544" width="9.140625" style="43"/>
    <col min="12545" max="12545" width="22.28515625" style="43" customWidth="1"/>
    <col min="12546" max="12546" width="1.28515625" style="43" customWidth="1"/>
    <col min="12547" max="12547" width="28.85546875" style="43" customWidth="1"/>
    <col min="12548" max="12548" width="1.28515625" style="43" customWidth="1"/>
    <col min="12549" max="12549" width="15.7109375" style="43" customWidth="1"/>
    <col min="12550" max="12550" width="1.28515625" style="43" customWidth="1"/>
    <col min="12551" max="12551" width="12.42578125" style="43" customWidth="1"/>
    <col min="12552" max="12552" width="1.28515625" style="43" customWidth="1"/>
    <col min="12553" max="12553" width="15.5703125" style="43" customWidth="1"/>
    <col min="12554" max="12554" width="1.28515625" style="43" customWidth="1"/>
    <col min="12555" max="12555" width="15.7109375" style="43" customWidth="1"/>
    <col min="12556" max="12800" width="9.140625" style="43"/>
    <col min="12801" max="12801" width="22.28515625" style="43" customWidth="1"/>
    <col min="12802" max="12802" width="1.28515625" style="43" customWidth="1"/>
    <col min="12803" max="12803" width="28.85546875" style="43" customWidth="1"/>
    <col min="12804" max="12804" width="1.28515625" style="43" customWidth="1"/>
    <col min="12805" max="12805" width="15.7109375" style="43" customWidth="1"/>
    <col min="12806" max="12806" width="1.28515625" style="43" customWidth="1"/>
    <col min="12807" max="12807" width="12.42578125" style="43" customWidth="1"/>
    <col min="12808" max="12808" width="1.28515625" style="43" customWidth="1"/>
    <col min="12809" max="12809" width="15.5703125" style="43" customWidth="1"/>
    <col min="12810" max="12810" width="1.28515625" style="43" customWidth="1"/>
    <col min="12811" max="12811" width="15.7109375" style="43" customWidth="1"/>
    <col min="12812" max="13056" width="9.140625" style="43"/>
    <col min="13057" max="13057" width="22.28515625" style="43" customWidth="1"/>
    <col min="13058" max="13058" width="1.28515625" style="43" customWidth="1"/>
    <col min="13059" max="13059" width="28.85546875" style="43" customWidth="1"/>
    <col min="13060" max="13060" width="1.28515625" style="43" customWidth="1"/>
    <col min="13061" max="13061" width="15.7109375" style="43" customWidth="1"/>
    <col min="13062" max="13062" width="1.28515625" style="43" customWidth="1"/>
    <col min="13063" max="13063" width="12.42578125" style="43" customWidth="1"/>
    <col min="13064" max="13064" width="1.28515625" style="43" customWidth="1"/>
    <col min="13065" max="13065" width="15.5703125" style="43" customWidth="1"/>
    <col min="13066" max="13066" width="1.28515625" style="43" customWidth="1"/>
    <col min="13067" max="13067" width="15.7109375" style="43" customWidth="1"/>
    <col min="13068" max="13312" width="9.140625" style="43"/>
    <col min="13313" max="13313" width="22.28515625" style="43" customWidth="1"/>
    <col min="13314" max="13314" width="1.28515625" style="43" customWidth="1"/>
    <col min="13315" max="13315" width="28.85546875" style="43" customWidth="1"/>
    <col min="13316" max="13316" width="1.28515625" style="43" customWidth="1"/>
    <col min="13317" max="13317" width="15.7109375" style="43" customWidth="1"/>
    <col min="13318" max="13318" width="1.28515625" style="43" customWidth="1"/>
    <col min="13319" max="13319" width="12.42578125" style="43" customWidth="1"/>
    <col min="13320" max="13320" width="1.28515625" style="43" customWidth="1"/>
    <col min="13321" max="13321" width="15.5703125" style="43" customWidth="1"/>
    <col min="13322" max="13322" width="1.28515625" style="43" customWidth="1"/>
    <col min="13323" max="13323" width="15.7109375" style="43" customWidth="1"/>
    <col min="13324" max="13568" width="9.140625" style="43"/>
    <col min="13569" max="13569" width="22.28515625" style="43" customWidth="1"/>
    <col min="13570" max="13570" width="1.28515625" style="43" customWidth="1"/>
    <col min="13571" max="13571" width="28.85546875" style="43" customWidth="1"/>
    <col min="13572" max="13572" width="1.28515625" style="43" customWidth="1"/>
    <col min="13573" max="13573" width="15.7109375" style="43" customWidth="1"/>
    <col min="13574" max="13574" width="1.28515625" style="43" customWidth="1"/>
    <col min="13575" max="13575" width="12.42578125" style="43" customWidth="1"/>
    <col min="13576" max="13576" width="1.28515625" style="43" customWidth="1"/>
    <col min="13577" max="13577" width="15.5703125" style="43" customWidth="1"/>
    <col min="13578" max="13578" width="1.28515625" style="43" customWidth="1"/>
    <col min="13579" max="13579" width="15.7109375" style="43" customWidth="1"/>
    <col min="13580" max="13824" width="9.140625" style="43"/>
    <col min="13825" max="13825" width="22.28515625" style="43" customWidth="1"/>
    <col min="13826" max="13826" width="1.28515625" style="43" customWidth="1"/>
    <col min="13827" max="13827" width="28.85546875" style="43" customWidth="1"/>
    <col min="13828" max="13828" width="1.28515625" style="43" customWidth="1"/>
    <col min="13829" max="13829" width="15.7109375" style="43" customWidth="1"/>
    <col min="13830" max="13830" width="1.28515625" style="43" customWidth="1"/>
    <col min="13831" max="13831" width="12.42578125" style="43" customWidth="1"/>
    <col min="13832" max="13832" width="1.28515625" style="43" customWidth="1"/>
    <col min="13833" max="13833" width="15.5703125" style="43" customWidth="1"/>
    <col min="13834" max="13834" width="1.28515625" style="43" customWidth="1"/>
    <col min="13835" max="13835" width="15.7109375" style="43" customWidth="1"/>
    <col min="13836" max="14080" width="9.140625" style="43"/>
    <col min="14081" max="14081" width="22.28515625" style="43" customWidth="1"/>
    <col min="14082" max="14082" width="1.28515625" style="43" customWidth="1"/>
    <col min="14083" max="14083" width="28.85546875" style="43" customWidth="1"/>
    <col min="14084" max="14084" width="1.28515625" style="43" customWidth="1"/>
    <col min="14085" max="14085" width="15.7109375" style="43" customWidth="1"/>
    <col min="14086" max="14086" width="1.28515625" style="43" customWidth="1"/>
    <col min="14087" max="14087" width="12.42578125" style="43" customWidth="1"/>
    <col min="14088" max="14088" width="1.28515625" style="43" customWidth="1"/>
    <col min="14089" max="14089" width="15.5703125" style="43" customWidth="1"/>
    <col min="14090" max="14090" width="1.28515625" style="43" customWidth="1"/>
    <col min="14091" max="14091" width="15.7109375" style="43" customWidth="1"/>
    <col min="14092" max="14336" width="9.140625" style="43"/>
    <col min="14337" max="14337" width="22.28515625" style="43" customWidth="1"/>
    <col min="14338" max="14338" width="1.28515625" style="43" customWidth="1"/>
    <col min="14339" max="14339" width="28.85546875" style="43" customWidth="1"/>
    <col min="14340" max="14340" width="1.28515625" style="43" customWidth="1"/>
    <col min="14341" max="14341" width="15.7109375" style="43" customWidth="1"/>
    <col min="14342" max="14342" width="1.28515625" style="43" customWidth="1"/>
    <col min="14343" max="14343" width="12.42578125" style="43" customWidth="1"/>
    <col min="14344" max="14344" width="1.28515625" style="43" customWidth="1"/>
    <col min="14345" max="14345" width="15.5703125" style="43" customWidth="1"/>
    <col min="14346" max="14346" width="1.28515625" style="43" customWidth="1"/>
    <col min="14347" max="14347" width="15.7109375" style="43" customWidth="1"/>
    <col min="14348" max="14592" width="9.140625" style="43"/>
    <col min="14593" max="14593" width="22.28515625" style="43" customWidth="1"/>
    <col min="14594" max="14594" width="1.28515625" style="43" customWidth="1"/>
    <col min="14595" max="14595" width="28.85546875" style="43" customWidth="1"/>
    <col min="14596" max="14596" width="1.28515625" style="43" customWidth="1"/>
    <col min="14597" max="14597" width="15.7109375" style="43" customWidth="1"/>
    <col min="14598" max="14598" width="1.28515625" style="43" customWidth="1"/>
    <col min="14599" max="14599" width="12.42578125" style="43" customWidth="1"/>
    <col min="14600" max="14600" width="1.28515625" style="43" customWidth="1"/>
    <col min="14601" max="14601" width="15.5703125" style="43" customWidth="1"/>
    <col min="14602" max="14602" width="1.28515625" style="43" customWidth="1"/>
    <col min="14603" max="14603" width="15.7109375" style="43" customWidth="1"/>
    <col min="14604" max="14848" width="9.140625" style="43"/>
    <col min="14849" max="14849" width="22.28515625" style="43" customWidth="1"/>
    <col min="14850" max="14850" width="1.28515625" style="43" customWidth="1"/>
    <col min="14851" max="14851" width="28.85546875" style="43" customWidth="1"/>
    <col min="14852" max="14852" width="1.28515625" style="43" customWidth="1"/>
    <col min="14853" max="14853" width="15.7109375" style="43" customWidth="1"/>
    <col min="14854" max="14854" width="1.28515625" style="43" customWidth="1"/>
    <col min="14855" max="14855" width="12.42578125" style="43" customWidth="1"/>
    <col min="14856" max="14856" width="1.28515625" style="43" customWidth="1"/>
    <col min="14857" max="14857" width="15.5703125" style="43" customWidth="1"/>
    <col min="14858" max="14858" width="1.28515625" style="43" customWidth="1"/>
    <col min="14859" max="14859" width="15.7109375" style="43" customWidth="1"/>
    <col min="14860" max="15104" width="9.140625" style="43"/>
    <col min="15105" max="15105" width="22.28515625" style="43" customWidth="1"/>
    <col min="15106" max="15106" width="1.28515625" style="43" customWidth="1"/>
    <col min="15107" max="15107" width="28.85546875" style="43" customWidth="1"/>
    <col min="15108" max="15108" width="1.28515625" style="43" customWidth="1"/>
    <col min="15109" max="15109" width="15.7109375" style="43" customWidth="1"/>
    <col min="15110" max="15110" width="1.28515625" style="43" customWidth="1"/>
    <col min="15111" max="15111" width="12.42578125" style="43" customWidth="1"/>
    <col min="15112" max="15112" width="1.28515625" style="43" customWidth="1"/>
    <col min="15113" max="15113" width="15.5703125" style="43" customWidth="1"/>
    <col min="15114" max="15114" width="1.28515625" style="43" customWidth="1"/>
    <col min="15115" max="15115" width="15.7109375" style="43" customWidth="1"/>
    <col min="15116" max="15360" width="9.140625" style="43"/>
    <col min="15361" max="15361" width="22.28515625" style="43" customWidth="1"/>
    <col min="15362" max="15362" width="1.28515625" style="43" customWidth="1"/>
    <col min="15363" max="15363" width="28.85546875" style="43" customWidth="1"/>
    <col min="15364" max="15364" width="1.28515625" style="43" customWidth="1"/>
    <col min="15365" max="15365" width="15.7109375" style="43" customWidth="1"/>
    <col min="15366" max="15366" width="1.28515625" style="43" customWidth="1"/>
    <col min="15367" max="15367" width="12.42578125" style="43" customWidth="1"/>
    <col min="15368" max="15368" width="1.28515625" style="43" customWidth="1"/>
    <col min="15369" max="15369" width="15.5703125" style="43" customWidth="1"/>
    <col min="15370" max="15370" width="1.28515625" style="43" customWidth="1"/>
    <col min="15371" max="15371" width="15.7109375" style="43" customWidth="1"/>
    <col min="15372" max="15616" width="9.140625" style="43"/>
    <col min="15617" max="15617" width="22.28515625" style="43" customWidth="1"/>
    <col min="15618" max="15618" width="1.28515625" style="43" customWidth="1"/>
    <col min="15619" max="15619" width="28.85546875" style="43" customWidth="1"/>
    <col min="15620" max="15620" width="1.28515625" style="43" customWidth="1"/>
    <col min="15621" max="15621" width="15.7109375" style="43" customWidth="1"/>
    <col min="15622" max="15622" width="1.28515625" style="43" customWidth="1"/>
    <col min="15623" max="15623" width="12.42578125" style="43" customWidth="1"/>
    <col min="15624" max="15624" width="1.28515625" style="43" customWidth="1"/>
    <col min="15625" max="15625" width="15.5703125" style="43" customWidth="1"/>
    <col min="15626" max="15626" width="1.28515625" style="43" customWidth="1"/>
    <col min="15627" max="15627" width="15.7109375" style="43" customWidth="1"/>
    <col min="15628" max="15872" width="9.140625" style="43"/>
    <col min="15873" max="15873" width="22.28515625" style="43" customWidth="1"/>
    <col min="15874" max="15874" width="1.28515625" style="43" customWidth="1"/>
    <col min="15875" max="15875" width="28.85546875" style="43" customWidth="1"/>
    <col min="15876" max="15876" width="1.28515625" style="43" customWidth="1"/>
    <col min="15877" max="15877" width="15.7109375" style="43" customWidth="1"/>
    <col min="15878" max="15878" width="1.28515625" style="43" customWidth="1"/>
    <col min="15879" max="15879" width="12.42578125" style="43" customWidth="1"/>
    <col min="15880" max="15880" width="1.28515625" style="43" customWidth="1"/>
    <col min="15881" max="15881" width="15.5703125" style="43" customWidth="1"/>
    <col min="15882" max="15882" width="1.28515625" style="43" customWidth="1"/>
    <col min="15883" max="15883" width="15.7109375" style="43" customWidth="1"/>
    <col min="15884" max="16128" width="9.140625" style="43"/>
    <col min="16129" max="16129" width="22.28515625" style="43" customWidth="1"/>
    <col min="16130" max="16130" width="1.28515625" style="43" customWidth="1"/>
    <col min="16131" max="16131" width="28.85546875" style="43" customWidth="1"/>
    <col min="16132" max="16132" width="1.28515625" style="43" customWidth="1"/>
    <col min="16133" max="16133" width="15.7109375" style="43" customWidth="1"/>
    <col min="16134" max="16134" width="1.28515625" style="43" customWidth="1"/>
    <col min="16135" max="16135" width="12.42578125" style="43" customWidth="1"/>
    <col min="16136" max="16136" width="1.28515625" style="43" customWidth="1"/>
    <col min="16137" max="16137" width="15.5703125" style="43" customWidth="1"/>
    <col min="16138" max="16138" width="1.28515625" style="43" customWidth="1"/>
    <col min="16139" max="16139" width="15.7109375" style="43" customWidth="1"/>
    <col min="16140" max="16384" width="9.140625" style="43"/>
  </cols>
  <sheetData>
    <row r="1" spans="1:11" ht="23.25">
      <c r="A1" s="235"/>
      <c r="B1" s="41"/>
      <c r="C1" s="237" t="s">
        <v>15</v>
      </c>
      <c r="D1" s="237"/>
      <c r="E1" s="237"/>
      <c r="F1" s="237"/>
      <c r="G1" s="237"/>
      <c r="H1" s="237"/>
      <c r="I1" s="237"/>
      <c r="J1" s="237"/>
      <c r="K1" s="237"/>
    </row>
    <row r="2" spans="1:11" ht="15">
      <c r="A2" s="235"/>
      <c r="B2" s="41"/>
      <c r="C2" s="238" t="s">
        <v>62</v>
      </c>
      <c r="D2" s="239"/>
      <c r="E2" s="239"/>
      <c r="F2" s="239"/>
      <c r="G2" s="239"/>
      <c r="H2" s="239"/>
      <c r="I2" s="239"/>
      <c r="J2" s="239"/>
      <c r="K2" s="239"/>
    </row>
    <row r="3" spans="1:11" ht="15">
      <c r="A3" s="235"/>
      <c r="B3" s="41"/>
      <c r="C3" s="41"/>
      <c r="D3" s="41"/>
      <c r="E3" s="44"/>
      <c r="F3" s="44"/>
      <c r="G3" s="42"/>
      <c r="H3" s="42"/>
      <c r="I3" s="45"/>
      <c r="J3" s="45"/>
      <c r="K3" s="45"/>
    </row>
    <row r="4" spans="1:11" ht="15.75" thickBot="1">
      <c r="A4" s="236"/>
      <c r="B4" s="46"/>
      <c r="C4" s="46"/>
      <c r="D4" s="46"/>
      <c r="E4" s="46"/>
      <c r="F4" s="46"/>
      <c r="G4" s="47"/>
      <c r="H4" s="47"/>
      <c r="I4" s="47"/>
      <c r="J4" s="47"/>
      <c r="K4" s="47"/>
    </row>
    <row r="5" spans="1:11" ht="15">
      <c r="A5" s="49"/>
      <c r="B5" s="50"/>
      <c r="C5" s="41"/>
      <c r="D5" s="41"/>
      <c r="E5" s="41"/>
      <c r="F5" s="41"/>
      <c r="G5" s="51"/>
      <c r="H5" s="51"/>
      <c r="I5" s="51"/>
      <c r="J5" s="51"/>
      <c r="K5" s="51"/>
    </row>
    <row r="6" spans="1:11" ht="16.5">
      <c r="A6" s="240" t="s">
        <v>63</v>
      </c>
      <c r="B6" s="52"/>
      <c r="C6" s="53" t="s">
        <v>92</v>
      </c>
      <c r="D6" s="54"/>
      <c r="E6" s="55"/>
      <c r="F6" s="55"/>
      <c r="G6" s="54"/>
      <c r="H6" s="54"/>
      <c r="I6" s="54"/>
      <c r="J6" s="54"/>
      <c r="K6" s="55"/>
    </row>
    <row r="7" spans="1:11" ht="15">
      <c r="A7" s="240"/>
      <c r="B7" s="56"/>
      <c r="C7" s="57"/>
      <c r="D7" s="58"/>
      <c r="E7" s="59" t="s">
        <v>3</v>
      </c>
      <c r="F7" s="59"/>
      <c r="G7" s="60" t="s">
        <v>4</v>
      </c>
      <c r="H7" s="59"/>
      <c r="I7" s="59" t="s">
        <v>5</v>
      </c>
      <c r="J7" s="59"/>
      <c r="K7" s="60" t="s">
        <v>4</v>
      </c>
    </row>
    <row r="8" spans="1:11" ht="15">
      <c r="A8" s="241" t="s">
        <v>66</v>
      </c>
      <c r="B8" s="56"/>
      <c r="C8" s="57" t="s">
        <v>67</v>
      </c>
      <c r="D8" s="61"/>
      <c r="E8" s="96">
        <v>2016</v>
      </c>
      <c r="F8" s="96"/>
      <c r="G8" s="62" t="s">
        <v>69</v>
      </c>
      <c r="H8" s="62"/>
      <c r="I8" s="62" t="s">
        <v>69</v>
      </c>
      <c r="J8" s="62"/>
      <c r="K8" s="62" t="s">
        <v>70</v>
      </c>
    </row>
    <row r="9" spans="1:11" ht="13.5">
      <c r="A9" s="241"/>
      <c r="B9" s="97"/>
      <c r="C9" s="64"/>
      <c r="D9" s="64"/>
      <c r="E9" s="64"/>
      <c r="F9" s="64"/>
      <c r="G9" s="64"/>
      <c r="H9" s="64"/>
      <c r="I9" s="64"/>
      <c r="J9" s="64"/>
      <c r="K9" s="64"/>
    </row>
    <row r="10" spans="1:11">
      <c r="A10" s="241"/>
      <c r="B10" s="97"/>
      <c r="C10" s="243" t="s">
        <v>93</v>
      </c>
      <c r="D10" s="243"/>
      <c r="E10" s="5"/>
      <c r="F10" s="5"/>
      <c r="G10" s="5"/>
      <c r="H10" s="5"/>
      <c r="I10" s="5"/>
      <c r="J10" s="5"/>
      <c r="K10" s="5"/>
    </row>
    <row r="11" spans="1:11">
      <c r="A11" s="241"/>
      <c r="B11" s="97"/>
      <c r="C11" s="98" t="s">
        <v>81</v>
      </c>
      <c r="D11" s="2"/>
      <c r="E11" s="2"/>
      <c r="F11" s="2"/>
      <c r="G11" s="2"/>
      <c r="I11" s="2"/>
      <c r="J11" s="2"/>
      <c r="K11" s="2"/>
    </row>
    <row r="12" spans="1:11">
      <c r="A12" s="241"/>
      <c r="B12" s="97"/>
      <c r="C12" s="5" t="s">
        <v>94</v>
      </c>
      <c r="D12" s="39"/>
      <c r="E12" s="5"/>
      <c r="F12" s="5"/>
      <c r="G12" s="39">
        <v>200000</v>
      </c>
      <c r="I12" s="39">
        <v>200000</v>
      </c>
      <c r="K12" s="39">
        <v>200000</v>
      </c>
    </row>
    <row r="13" spans="1:11">
      <c r="A13" s="241"/>
      <c r="B13" s="97"/>
      <c r="C13" s="5" t="s">
        <v>95</v>
      </c>
      <c r="D13" s="99"/>
      <c r="E13" s="99"/>
      <c r="F13" s="99"/>
      <c r="G13" s="99">
        <v>99809</v>
      </c>
      <c r="I13" s="99">
        <v>99820</v>
      </c>
      <c r="K13" s="99">
        <v>99809</v>
      </c>
    </row>
    <row r="14" spans="1:11">
      <c r="A14" s="241"/>
      <c r="B14" s="97"/>
      <c r="C14" s="5" t="s">
        <v>96</v>
      </c>
      <c r="G14" s="99">
        <v>57000</v>
      </c>
      <c r="I14" s="99">
        <v>31050</v>
      </c>
      <c r="K14" s="99">
        <v>130000</v>
      </c>
    </row>
    <row r="15" spans="1:11">
      <c r="A15" s="241"/>
      <c r="B15" s="97"/>
      <c r="C15" s="5" t="s">
        <v>97</v>
      </c>
      <c r="D15" s="99"/>
      <c r="E15" s="99"/>
      <c r="F15" s="99"/>
      <c r="G15" s="99">
        <v>78797</v>
      </c>
      <c r="I15" s="99">
        <v>77716</v>
      </c>
      <c r="K15" s="99">
        <v>78797</v>
      </c>
    </row>
    <row r="16" spans="1:11">
      <c r="A16" s="241"/>
      <c r="B16" s="97"/>
      <c r="C16" s="5" t="s">
        <v>98</v>
      </c>
      <c r="D16" s="99"/>
      <c r="E16" s="99"/>
      <c r="F16" s="99"/>
      <c r="G16" s="100">
        <v>0</v>
      </c>
      <c r="I16" s="100">
        <v>22543</v>
      </c>
      <c r="K16" s="100">
        <v>0</v>
      </c>
    </row>
    <row r="17" spans="1:11">
      <c r="A17" s="241"/>
      <c r="B17" s="97"/>
      <c r="C17" s="97"/>
      <c r="D17" s="97"/>
      <c r="E17" s="99"/>
      <c r="F17" s="99"/>
      <c r="G17" s="99"/>
      <c r="I17" s="99"/>
      <c r="K17" s="99"/>
    </row>
    <row r="18" spans="1:11">
      <c r="A18" s="241"/>
      <c r="B18" s="97"/>
      <c r="C18" s="98" t="s">
        <v>99</v>
      </c>
      <c r="D18" s="97"/>
      <c r="E18" s="99"/>
      <c r="F18" s="99"/>
      <c r="G18" s="100">
        <f>SUM(G12:G17)</f>
        <v>435606</v>
      </c>
      <c r="I18" s="100">
        <f>SUM(I12:I17)</f>
        <v>431129</v>
      </c>
      <c r="K18" s="100">
        <f>SUM(K12:K17)</f>
        <v>508606</v>
      </c>
    </row>
    <row r="19" spans="1:11">
      <c r="A19" s="241"/>
      <c r="B19" s="97"/>
      <c r="C19" s="5"/>
      <c r="D19" s="39"/>
      <c r="E19" s="5"/>
      <c r="F19" s="5"/>
      <c r="G19" s="39"/>
      <c r="I19" s="39"/>
      <c r="K19" s="39"/>
    </row>
    <row r="20" spans="1:11">
      <c r="A20" s="241"/>
      <c r="B20" s="97"/>
      <c r="C20" s="98" t="s">
        <v>82</v>
      </c>
      <c r="D20" s="2"/>
      <c r="E20" s="2"/>
      <c r="F20" s="2"/>
      <c r="G20" s="2"/>
      <c r="I20" s="2"/>
      <c r="K20" s="2"/>
    </row>
    <row r="21" spans="1:11">
      <c r="A21" s="241"/>
      <c r="B21" s="97"/>
      <c r="C21" s="5" t="s">
        <v>100</v>
      </c>
      <c r="D21" s="99"/>
      <c r="E21" s="99"/>
      <c r="F21" s="99"/>
      <c r="G21" s="99">
        <v>39500</v>
      </c>
      <c r="I21" s="99">
        <v>39740</v>
      </c>
      <c r="K21" s="99">
        <v>39500</v>
      </c>
    </row>
    <row r="22" spans="1:11" ht="15" hidden="1">
      <c r="A22" s="101"/>
      <c r="B22" s="84"/>
      <c r="C22" s="5" t="s">
        <v>101</v>
      </c>
      <c r="D22" s="99"/>
      <c r="E22" s="99"/>
      <c r="F22" s="99"/>
      <c r="G22" s="99">
        <v>0</v>
      </c>
      <c r="I22" s="99">
        <v>0</v>
      </c>
      <c r="K22" s="99">
        <v>0</v>
      </c>
    </row>
    <row r="23" spans="1:11" ht="15">
      <c r="A23" s="101"/>
      <c r="B23" s="84"/>
      <c r="C23" s="5" t="s">
        <v>102</v>
      </c>
      <c r="D23" s="97"/>
      <c r="E23" s="99"/>
      <c r="F23" s="99"/>
      <c r="G23" s="100">
        <v>11878</v>
      </c>
      <c r="I23" s="100">
        <v>0</v>
      </c>
      <c r="K23" s="100">
        <v>11878</v>
      </c>
    </row>
    <row r="24" spans="1:11" ht="15">
      <c r="A24" s="101"/>
      <c r="B24" s="84"/>
      <c r="D24" s="97"/>
      <c r="E24" s="99"/>
      <c r="F24" s="99"/>
      <c r="G24" s="99"/>
      <c r="I24" s="99"/>
      <c r="K24" s="99"/>
    </row>
    <row r="25" spans="1:11" ht="15">
      <c r="A25" s="83"/>
      <c r="B25" s="84"/>
      <c r="C25" s="98" t="s">
        <v>103</v>
      </c>
      <c r="D25" s="97"/>
      <c r="E25" s="99"/>
      <c r="F25" s="99"/>
      <c r="G25" s="100">
        <f>SUM(G21:G24)</f>
        <v>51378</v>
      </c>
      <c r="I25" s="100">
        <f>SUM(I21:I24)</f>
        <v>39740</v>
      </c>
      <c r="K25" s="100">
        <f>SUM(K21:K24)</f>
        <v>51378</v>
      </c>
    </row>
    <row r="26" spans="1:11" ht="18">
      <c r="A26" s="87" t="s">
        <v>85</v>
      </c>
      <c r="B26" s="84"/>
      <c r="C26" s="5"/>
      <c r="D26" s="99"/>
      <c r="E26" s="99"/>
      <c r="F26" s="99"/>
      <c r="G26" s="99"/>
      <c r="I26" s="99"/>
      <c r="K26" s="99"/>
    </row>
    <row r="27" spans="1:11" ht="15">
      <c r="A27" s="233"/>
      <c r="B27" s="84"/>
      <c r="C27" s="98" t="s">
        <v>104</v>
      </c>
      <c r="D27" s="99"/>
      <c r="E27" s="99"/>
      <c r="F27" s="99"/>
      <c r="G27" s="99"/>
      <c r="I27" s="99"/>
      <c r="K27" s="99"/>
    </row>
    <row r="28" spans="1:11" ht="15">
      <c r="A28" s="233"/>
      <c r="B28" s="84"/>
      <c r="C28" s="5" t="s">
        <v>105</v>
      </c>
      <c r="D28" s="99"/>
      <c r="E28" s="99"/>
      <c r="F28" s="99"/>
      <c r="G28" s="99">
        <v>0</v>
      </c>
      <c r="I28" s="99">
        <v>107</v>
      </c>
      <c r="K28" s="99">
        <v>0</v>
      </c>
    </row>
    <row r="29" spans="1:11" ht="15">
      <c r="A29" s="233"/>
      <c r="B29" s="84"/>
      <c r="C29" s="5" t="s">
        <v>106</v>
      </c>
      <c r="D29" s="99"/>
      <c r="E29" s="99"/>
      <c r="F29" s="99"/>
      <c r="G29" s="99">
        <v>22800</v>
      </c>
      <c r="I29" s="99">
        <v>22800</v>
      </c>
      <c r="K29" s="99">
        <v>30000</v>
      </c>
    </row>
    <row r="30" spans="1:11" ht="15">
      <c r="A30" s="233"/>
      <c r="B30" s="84"/>
      <c r="C30" s="5" t="s">
        <v>107</v>
      </c>
      <c r="D30" s="97"/>
      <c r="E30" s="99"/>
      <c r="F30" s="99"/>
      <c r="G30" s="100">
        <v>3900</v>
      </c>
      <c r="I30" s="100">
        <v>5100</v>
      </c>
      <c r="K30" s="100">
        <v>6300</v>
      </c>
    </row>
    <row r="31" spans="1:11" ht="15">
      <c r="A31" s="233"/>
      <c r="B31" s="84"/>
      <c r="C31" s="5"/>
      <c r="D31" s="97"/>
      <c r="E31" s="99"/>
      <c r="F31" s="99"/>
      <c r="G31" s="99"/>
      <c r="I31" s="99"/>
      <c r="K31" s="99"/>
    </row>
    <row r="32" spans="1:11" ht="15">
      <c r="A32" s="233"/>
      <c r="B32" s="84"/>
      <c r="C32" s="98" t="s">
        <v>108</v>
      </c>
      <c r="D32" s="97"/>
      <c r="E32" s="99"/>
      <c r="F32" s="99"/>
      <c r="G32" s="100">
        <f>SUM(G28:G30)</f>
        <v>26700</v>
      </c>
      <c r="I32" s="100">
        <f>SUM(I28:I30)</f>
        <v>28007</v>
      </c>
      <c r="K32" s="100">
        <f>SUM(K28:K30)</f>
        <v>36300</v>
      </c>
    </row>
    <row r="33" spans="1:11" ht="15">
      <c r="A33" s="233"/>
      <c r="B33" s="84"/>
      <c r="C33" s="98"/>
      <c r="D33" s="99"/>
      <c r="E33" s="99"/>
      <c r="F33" s="99"/>
      <c r="G33" s="99"/>
      <c r="I33" s="99"/>
      <c r="K33" s="99"/>
    </row>
    <row r="34" spans="1:11" ht="15">
      <c r="A34" s="102"/>
      <c r="B34" s="84"/>
      <c r="C34" s="98" t="s">
        <v>109</v>
      </c>
      <c r="D34" s="99"/>
      <c r="E34" s="99"/>
      <c r="F34" s="99"/>
      <c r="G34" s="99">
        <f>SUM(G18,G25,G32)</f>
        <v>513684</v>
      </c>
      <c r="H34" s="99"/>
      <c r="I34" s="99">
        <f>SUM(I18,I25,I32)</f>
        <v>498876</v>
      </c>
      <c r="K34" s="99">
        <f>SUM(K18,K25,K32)</f>
        <v>596284</v>
      </c>
    </row>
    <row r="35" spans="1:11" ht="15">
      <c r="A35" s="102"/>
      <c r="B35" s="84"/>
      <c r="C35" s="98" t="s">
        <v>110</v>
      </c>
      <c r="D35" s="99"/>
      <c r="E35" s="99"/>
      <c r="F35" s="99"/>
      <c r="G35" s="99"/>
      <c r="H35" s="99"/>
      <c r="I35" s="99"/>
      <c r="K35" s="99"/>
    </row>
    <row r="36" spans="1:11" ht="15">
      <c r="A36" s="102"/>
      <c r="B36" s="84"/>
      <c r="C36" s="5" t="s">
        <v>111</v>
      </c>
      <c r="D36" s="99"/>
      <c r="E36" s="99"/>
      <c r="F36" s="99"/>
      <c r="G36" s="99">
        <v>39297</v>
      </c>
      <c r="H36" s="99"/>
      <c r="I36" s="99">
        <v>30102</v>
      </c>
      <c r="K36" s="99">
        <v>45616</v>
      </c>
    </row>
    <row r="37" spans="1:11" ht="15">
      <c r="A37" s="102"/>
      <c r="B37" s="84"/>
      <c r="C37" s="5" t="s">
        <v>112</v>
      </c>
      <c r="D37" s="99"/>
      <c r="E37" s="99"/>
      <c r="F37" s="99"/>
      <c r="G37" s="99">
        <v>26054</v>
      </c>
      <c r="H37" s="99"/>
      <c r="I37" s="99">
        <v>19650</v>
      </c>
      <c r="K37" s="99">
        <v>31901</v>
      </c>
    </row>
    <row r="38" spans="1:11" ht="15">
      <c r="A38" s="102"/>
      <c r="B38" s="84"/>
      <c r="C38" s="5" t="s">
        <v>113</v>
      </c>
      <c r="D38" s="99"/>
      <c r="E38" s="99"/>
      <c r="F38" s="99"/>
      <c r="G38" s="99">
        <v>35958</v>
      </c>
      <c r="H38" s="99"/>
      <c r="I38" s="99">
        <v>38196</v>
      </c>
      <c r="J38" s="99"/>
      <c r="K38" s="99">
        <v>48538</v>
      </c>
    </row>
    <row r="39" spans="1:11" ht="15">
      <c r="A39" s="103"/>
      <c r="B39" s="84"/>
      <c r="C39" s="5" t="s">
        <v>114</v>
      </c>
      <c r="D39" s="99"/>
      <c r="E39" s="100"/>
      <c r="F39" s="99"/>
      <c r="G39" s="100">
        <v>9750</v>
      </c>
      <c r="I39" s="100">
        <v>9750</v>
      </c>
      <c r="K39" s="100">
        <v>9750</v>
      </c>
    </row>
    <row r="40" spans="1:11" ht="15">
      <c r="A40" s="103"/>
      <c r="B40" s="84"/>
      <c r="C40" s="5"/>
      <c r="D40" s="97"/>
      <c r="E40" s="99"/>
      <c r="F40" s="99"/>
      <c r="G40" s="99"/>
      <c r="I40" s="99"/>
      <c r="K40" s="99"/>
    </row>
    <row r="41" spans="1:11" ht="15">
      <c r="A41" s="103"/>
      <c r="B41" s="84"/>
      <c r="C41" s="98" t="s">
        <v>115</v>
      </c>
      <c r="D41" s="97"/>
      <c r="E41" s="100">
        <v>826996</v>
      </c>
      <c r="F41" s="99"/>
      <c r="G41" s="100">
        <f>SUM(G34:G39)</f>
        <v>624743</v>
      </c>
      <c r="I41" s="100">
        <f>SUM(I34:I39)</f>
        <v>596574</v>
      </c>
      <c r="K41" s="100">
        <f>SUM(K34:K39)-1</f>
        <v>732088</v>
      </c>
    </row>
    <row r="42" spans="1:11" ht="15">
      <c r="A42" s="103"/>
      <c r="B42" s="84"/>
      <c r="C42" s="2"/>
      <c r="D42" s="5"/>
      <c r="E42" s="5"/>
      <c r="F42" s="5"/>
      <c r="G42" s="5"/>
      <c r="I42" s="5"/>
      <c r="K42" s="5"/>
    </row>
    <row r="43" spans="1:11" ht="15">
      <c r="A43" s="103"/>
      <c r="B43" s="84"/>
      <c r="C43" s="104" t="s">
        <v>116</v>
      </c>
      <c r="D43" s="105"/>
      <c r="E43" s="5"/>
      <c r="F43" s="5"/>
      <c r="G43" s="5"/>
      <c r="I43" s="5"/>
      <c r="K43" s="5"/>
    </row>
    <row r="44" spans="1:11" ht="15">
      <c r="A44" s="103"/>
      <c r="B44" s="84"/>
      <c r="C44" s="5" t="s">
        <v>117</v>
      </c>
      <c r="D44" s="97"/>
      <c r="E44" s="100">
        <v>12339</v>
      </c>
      <c r="G44" s="100">
        <v>12000</v>
      </c>
      <c r="I44" s="100">
        <v>5000</v>
      </c>
      <c r="K44" s="100">
        <v>10000</v>
      </c>
    </row>
    <row r="45" spans="1:11" ht="15">
      <c r="A45" s="103"/>
      <c r="B45" s="84"/>
      <c r="C45" s="5"/>
      <c r="D45" s="97"/>
      <c r="E45" s="99"/>
      <c r="G45" s="99"/>
      <c r="I45" s="99"/>
      <c r="K45" s="99"/>
    </row>
    <row r="46" spans="1:11" ht="15">
      <c r="A46" s="103"/>
      <c r="B46" s="95"/>
      <c r="C46" s="98" t="s">
        <v>118</v>
      </c>
      <c r="D46" s="97"/>
      <c r="E46" s="100">
        <f>SUM(E44)</f>
        <v>12339</v>
      </c>
      <c r="G46" s="100">
        <f>SUM(G44)</f>
        <v>12000</v>
      </c>
      <c r="I46" s="100">
        <f>SUM(I44)</f>
        <v>5000</v>
      </c>
      <c r="K46" s="100">
        <f>SUM(K44)</f>
        <v>10000</v>
      </c>
    </row>
    <row r="47" spans="1:11" ht="15">
      <c r="A47" s="103"/>
      <c r="B47" s="95"/>
      <c r="C47" s="98"/>
      <c r="D47" s="97"/>
      <c r="E47" s="99"/>
      <c r="G47" s="99"/>
      <c r="I47" s="99"/>
      <c r="K47" s="99"/>
    </row>
    <row r="48" spans="1:11" ht="15">
      <c r="A48" s="103"/>
      <c r="B48" s="95"/>
      <c r="C48" s="106" t="s">
        <v>119</v>
      </c>
      <c r="D48" s="5"/>
      <c r="E48" s="5"/>
      <c r="F48" s="5"/>
      <c r="G48" s="5"/>
      <c r="H48" s="107"/>
      <c r="I48" s="5"/>
      <c r="K48" s="5"/>
    </row>
    <row r="49" spans="1:11" ht="15">
      <c r="A49" s="103"/>
      <c r="B49" s="108"/>
      <c r="C49" s="109" t="s">
        <v>120</v>
      </c>
      <c r="D49" s="99"/>
      <c r="E49" s="110">
        <v>1170</v>
      </c>
      <c r="F49" s="110"/>
      <c r="G49" s="110">
        <v>0</v>
      </c>
      <c r="H49" s="110"/>
      <c r="I49" s="110">
        <v>0</v>
      </c>
      <c r="J49" s="110"/>
      <c r="K49" s="110">
        <v>0</v>
      </c>
    </row>
    <row r="50" spans="1:11" ht="15">
      <c r="A50" s="103"/>
      <c r="B50" s="108"/>
      <c r="C50" s="109" t="s">
        <v>121</v>
      </c>
      <c r="D50" s="99"/>
      <c r="E50" s="110">
        <v>2843</v>
      </c>
      <c r="F50" s="110"/>
      <c r="G50" s="110">
        <v>2500</v>
      </c>
      <c r="H50" s="110"/>
      <c r="I50" s="110">
        <v>2000</v>
      </c>
      <c r="J50" s="110"/>
      <c r="K50" s="110">
        <v>2400</v>
      </c>
    </row>
    <row r="51" spans="1:11" ht="15">
      <c r="A51" s="103"/>
      <c r="B51" s="108"/>
      <c r="C51" s="109" t="s">
        <v>122</v>
      </c>
      <c r="D51" s="99"/>
      <c r="E51" s="110">
        <v>13850</v>
      </c>
      <c r="F51" s="110"/>
      <c r="G51" s="110">
        <v>10000</v>
      </c>
      <c r="H51" s="110"/>
      <c r="I51" s="110">
        <v>7000</v>
      </c>
      <c r="J51" s="110"/>
      <c r="K51" s="110">
        <v>10000</v>
      </c>
    </row>
    <row r="52" spans="1:11" ht="15">
      <c r="A52" s="103"/>
      <c r="B52" s="108"/>
      <c r="C52" s="111" t="s">
        <v>123</v>
      </c>
      <c r="D52" s="99"/>
      <c r="E52" s="110">
        <v>27339</v>
      </c>
      <c r="F52" s="110"/>
      <c r="G52" s="110">
        <v>30000</v>
      </c>
      <c r="H52" s="110"/>
      <c r="I52" s="110">
        <v>30000</v>
      </c>
      <c r="J52" s="110"/>
      <c r="K52" s="110">
        <v>30000</v>
      </c>
    </row>
    <row r="53" spans="1:11" ht="15">
      <c r="A53" s="103"/>
      <c r="B53" s="108"/>
      <c r="C53" s="111" t="s">
        <v>124</v>
      </c>
      <c r="D53" s="99"/>
      <c r="E53" s="110">
        <v>0</v>
      </c>
      <c r="F53" s="110"/>
      <c r="G53" s="110">
        <v>0</v>
      </c>
      <c r="H53" s="110"/>
      <c r="I53" s="110">
        <v>0</v>
      </c>
      <c r="J53" s="110"/>
      <c r="K53" s="110">
        <v>5000</v>
      </c>
    </row>
    <row r="54" spans="1:11" ht="15">
      <c r="A54" s="103"/>
      <c r="B54" s="112"/>
      <c r="C54" s="109" t="s">
        <v>125</v>
      </c>
      <c r="D54" s="99"/>
      <c r="E54" s="110">
        <v>2452</v>
      </c>
      <c r="F54" s="110"/>
      <c r="G54" s="110">
        <v>3000</v>
      </c>
      <c r="H54" s="110"/>
      <c r="I54" s="110">
        <v>2100</v>
      </c>
      <c r="J54" s="110"/>
      <c r="K54" s="110">
        <v>3000</v>
      </c>
    </row>
    <row r="55" spans="1:11" ht="15">
      <c r="A55" s="103"/>
      <c r="B55" s="112"/>
      <c r="C55" s="109" t="s">
        <v>126</v>
      </c>
      <c r="D55" s="99"/>
      <c r="E55" s="110">
        <v>2132</v>
      </c>
      <c r="F55" s="113"/>
      <c r="G55" s="110">
        <v>1300</v>
      </c>
      <c r="H55" s="113"/>
      <c r="I55" s="110">
        <v>3300</v>
      </c>
      <c r="J55" s="113"/>
      <c r="K55" s="110">
        <v>5000</v>
      </c>
    </row>
    <row r="56" spans="1:11" ht="15">
      <c r="A56" s="103"/>
      <c r="B56" s="108"/>
      <c r="C56" s="109" t="s">
        <v>127</v>
      </c>
      <c r="D56" s="99"/>
      <c r="E56" s="110">
        <v>0</v>
      </c>
      <c r="F56" s="110"/>
      <c r="G56" s="110">
        <v>800</v>
      </c>
      <c r="H56" s="110"/>
      <c r="I56" s="110">
        <v>800</v>
      </c>
      <c r="J56" s="110"/>
      <c r="K56" s="110">
        <v>1500</v>
      </c>
    </row>
    <row r="57" spans="1:11" ht="15">
      <c r="A57" s="103"/>
      <c r="B57" s="108"/>
      <c r="C57" s="109" t="s">
        <v>128</v>
      </c>
      <c r="D57" s="99"/>
      <c r="E57" s="110">
        <v>693</v>
      </c>
      <c r="F57" s="110"/>
      <c r="G57" s="110">
        <v>800</v>
      </c>
      <c r="H57" s="110"/>
      <c r="I57" s="110">
        <v>800</v>
      </c>
      <c r="J57" s="110"/>
      <c r="K57" s="110">
        <v>800</v>
      </c>
    </row>
    <row r="58" spans="1:11" ht="15">
      <c r="A58" s="103"/>
      <c r="B58" s="108"/>
      <c r="C58" s="109" t="s">
        <v>129</v>
      </c>
      <c r="D58" s="99"/>
      <c r="E58" s="110">
        <v>500</v>
      </c>
      <c r="F58" s="110"/>
      <c r="G58" s="110">
        <v>1000</v>
      </c>
      <c r="H58" s="110"/>
      <c r="I58" s="110">
        <v>500</v>
      </c>
      <c r="J58" s="110"/>
      <c r="K58" s="110">
        <v>500</v>
      </c>
    </row>
    <row r="59" spans="1:11" ht="15">
      <c r="A59" s="103"/>
      <c r="B59" s="108"/>
      <c r="C59" s="109" t="s">
        <v>130</v>
      </c>
      <c r="D59" s="99"/>
      <c r="E59" s="110">
        <v>0</v>
      </c>
      <c r="F59" s="110"/>
      <c r="G59" s="110">
        <v>0</v>
      </c>
      <c r="H59" s="110"/>
      <c r="I59" s="110">
        <v>1500</v>
      </c>
      <c r="J59" s="110"/>
      <c r="K59" s="110">
        <v>1500</v>
      </c>
    </row>
    <row r="60" spans="1:11" ht="15">
      <c r="A60" s="103"/>
      <c r="B60" s="108"/>
      <c r="C60" s="109" t="s">
        <v>131</v>
      </c>
      <c r="D60" s="99"/>
      <c r="E60" s="110">
        <v>3283</v>
      </c>
      <c r="F60" s="110"/>
      <c r="G60" s="110">
        <v>15000</v>
      </c>
      <c r="H60" s="110"/>
      <c r="I60" s="110">
        <v>7000</v>
      </c>
      <c r="J60" s="110"/>
      <c r="K60" s="110">
        <v>10000</v>
      </c>
    </row>
    <row r="61" spans="1:11" ht="15">
      <c r="A61" s="103"/>
      <c r="B61" s="108"/>
      <c r="C61" s="114" t="s">
        <v>132</v>
      </c>
      <c r="D61" s="99"/>
      <c r="E61" s="110">
        <v>7469</v>
      </c>
      <c r="F61" s="110"/>
      <c r="G61" s="115">
        <f>10000</f>
        <v>10000</v>
      </c>
      <c r="H61" s="110"/>
      <c r="I61" s="110">
        <v>2500</v>
      </c>
      <c r="J61" s="110"/>
      <c r="K61" s="115">
        <v>8000</v>
      </c>
    </row>
    <row r="62" spans="1:11" ht="15">
      <c r="A62" s="103"/>
      <c r="B62" s="108"/>
      <c r="C62" s="114" t="s">
        <v>133</v>
      </c>
      <c r="D62" s="99"/>
      <c r="E62" s="110">
        <v>21987</v>
      </c>
      <c r="F62" s="110"/>
      <c r="G62" s="115">
        <v>15000</v>
      </c>
      <c r="H62" s="110"/>
      <c r="I62" s="110">
        <v>8000</v>
      </c>
      <c r="J62" s="110"/>
      <c r="K62" s="115">
        <v>15000</v>
      </c>
    </row>
    <row r="63" spans="1:11" ht="15">
      <c r="A63" s="103"/>
      <c r="B63" s="108"/>
      <c r="C63" s="109" t="s">
        <v>134</v>
      </c>
      <c r="D63" s="99"/>
      <c r="E63" s="110">
        <v>9252</v>
      </c>
      <c r="F63" s="110"/>
      <c r="G63" s="110">
        <v>15000</v>
      </c>
      <c r="H63" s="110"/>
      <c r="I63" s="110">
        <v>10000</v>
      </c>
      <c r="J63" s="110"/>
      <c r="K63" s="110">
        <v>12000</v>
      </c>
    </row>
    <row r="64" spans="1:11" ht="15">
      <c r="A64" s="103"/>
      <c r="B64" s="108"/>
      <c r="C64" s="114" t="s">
        <v>135</v>
      </c>
      <c r="D64" s="99"/>
      <c r="E64" s="110">
        <v>29042</v>
      </c>
      <c r="F64" s="110"/>
      <c r="G64" s="110">
        <v>40000</v>
      </c>
      <c r="H64" s="110"/>
      <c r="I64" s="110">
        <v>30000</v>
      </c>
      <c r="J64" s="110"/>
      <c r="K64" s="110">
        <v>33000</v>
      </c>
    </row>
    <row r="65" spans="1:11" ht="15">
      <c r="A65" s="103"/>
      <c r="B65" s="95"/>
      <c r="C65" s="109" t="s">
        <v>136</v>
      </c>
      <c r="D65" s="99"/>
      <c r="E65" s="110">
        <v>39442</v>
      </c>
      <c r="F65" s="110"/>
      <c r="G65" s="110">
        <v>30000</v>
      </c>
      <c r="H65" s="110"/>
      <c r="I65" s="110">
        <v>50000</v>
      </c>
      <c r="J65" s="113"/>
      <c r="K65" s="110">
        <v>50000</v>
      </c>
    </row>
    <row r="66" spans="1:11" ht="15">
      <c r="A66" s="103"/>
      <c r="B66" s="95"/>
      <c r="C66" s="109" t="s">
        <v>137</v>
      </c>
      <c r="D66" s="97"/>
      <c r="E66" s="110">
        <v>10000</v>
      </c>
      <c r="F66" s="110"/>
      <c r="G66" s="110">
        <v>0</v>
      </c>
      <c r="H66" s="110"/>
      <c r="I66" s="110">
        <v>120000</v>
      </c>
      <c r="J66" s="113"/>
      <c r="K66" s="110">
        <v>120000</v>
      </c>
    </row>
    <row r="67" spans="1:11" ht="15">
      <c r="A67" s="103"/>
      <c r="B67" s="95"/>
      <c r="C67" s="109" t="s">
        <v>138</v>
      </c>
      <c r="D67" s="97"/>
      <c r="E67" s="110">
        <v>0</v>
      </c>
      <c r="F67" s="110"/>
      <c r="G67" s="110">
        <v>0</v>
      </c>
      <c r="H67" s="110"/>
      <c r="I67" s="110">
        <v>32000</v>
      </c>
      <c r="J67" s="113"/>
      <c r="K67" s="110">
        <v>32000</v>
      </c>
    </row>
    <row r="68" spans="1:11" ht="15">
      <c r="A68" s="103"/>
      <c r="B68" s="95"/>
      <c r="C68" s="109" t="s">
        <v>139</v>
      </c>
      <c r="D68" s="116"/>
      <c r="E68" s="110">
        <v>27540</v>
      </c>
      <c r="F68" s="110"/>
      <c r="G68" s="110">
        <v>35000</v>
      </c>
      <c r="H68" s="110"/>
      <c r="I68" s="110">
        <v>24000</v>
      </c>
      <c r="J68" s="110"/>
      <c r="K68" s="110">
        <v>60000</v>
      </c>
    </row>
    <row r="69" spans="1:11" ht="15">
      <c r="A69" s="103"/>
      <c r="B69" s="95"/>
      <c r="C69" s="109" t="s">
        <v>140</v>
      </c>
      <c r="D69" s="116"/>
      <c r="E69" s="110">
        <v>17333</v>
      </c>
      <c r="F69" s="110"/>
      <c r="G69" s="110">
        <v>12000</v>
      </c>
      <c r="H69" s="110"/>
      <c r="I69" s="110">
        <v>12100</v>
      </c>
      <c r="J69" s="110"/>
      <c r="K69" s="110">
        <v>10000</v>
      </c>
    </row>
    <row r="70" spans="1:11" ht="15">
      <c r="A70" s="103"/>
      <c r="B70" s="95"/>
      <c r="C70" s="109" t="s">
        <v>141</v>
      </c>
      <c r="D70" s="116"/>
      <c r="E70" s="110">
        <v>330</v>
      </c>
      <c r="F70" s="110"/>
      <c r="G70" s="110">
        <v>5000</v>
      </c>
      <c r="H70" s="110"/>
      <c r="I70" s="110">
        <v>500</v>
      </c>
      <c r="J70" s="110"/>
      <c r="K70" s="110">
        <v>5000</v>
      </c>
    </row>
    <row r="71" spans="1:11" ht="15">
      <c r="A71" s="103"/>
      <c r="B71" s="95"/>
      <c r="C71" s="109" t="s">
        <v>142</v>
      </c>
      <c r="D71" s="116"/>
      <c r="E71" s="110">
        <v>2400</v>
      </c>
      <c r="F71" s="110"/>
      <c r="G71" s="110">
        <v>2400</v>
      </c>
      <c r="H71" s="110"/>
      <c r="I71" s="110">
        <v>2400</v>
      </c>
      <c r="J71" s="113"/>
      <c r="K71" s="110">
        <v>2400</v>
      </c>
    </row>
    <row r="72" spans="1:11" ht="15" hidden="1">
      <c r="A72" s="103"/>
      <c r="B72" s="95"/>
      <c r="C72" s="111" t="s">
        <v>143</v>
      </c>
      <c r="D72" s="116"/>
      <c r="E72" s="110"/>
      <c r="F72" s="110"/>
      <c r="G72" s="110">
        <v>0</v>
      </c>
      <c r="H72" s="110"/>
      <c r="I72" s="110"/>
      <c r="J72" s="110"/>
      <c r="K72" s="110">
        <v>0</v>
      </c>
    </row>
    <row r="73" spans="1:11" ht="15">
      <c r="A73" s="103"/>
      <c r="B73" s="95"/>
      <c r="C73" s="113" t="s">
        <v>144</v>
      </c>
      <c r="D73" s="99"/>
      <c r="E73" s="110">
        <v>1523</v>
      </c>
      <c r="F73" s="110"/>
      <c r="G73" s="110">
        <v>1000</v>
      </c>
      <c r="H73" s="110"/>
      <c r="I73" s="110">
        <v>0</v>
      </c>
      <c r="J73" s="110"/>
      <c r="K73" s="110">
        <v>500</v>
      </c>
    </row>
    <row r="74" spans="1:11" ht="15" hidden="1">
      <c r="A74" s="103"/>
      <c r="B74" s="95"/>
      <c r="C74" s="113" t="s">
        <v>145</v>
      </c>
      <c r="D74" s="99"/>
      <c r="E74" s="110">
        <v>0</v>
      </c>
      <c r="F74" s="110"/>
      <c r="G74" s="110">
        <v>0</v>
      </c>
      <c r="H74" s="110"/>
      <c r="I74" s="110"/>
      <c r="J74" s="110"/>
      <c r="K74" s="110">
        <v>0</v>
      </c>
    </row>
    <row r="75" spans="1:11" ht="15">
      <c r="A75" s="103"/>
      <c r="B75" s="95"/>
      <c r="C75" s="113" t="s">
        <v>146</v>
      </c>
      <c r="D75" s="97"/>
      <c r="E75" s="117">
        <v>208</v>
      </c>
      <c r="F75" s="113"/>
      <c r="G75" s="117">
        <v>1000</v>
      </c>
      <c r="H75" s="113"/>
      <c r="I75" s="117">
        <v>250</v>
      </c>
      <c r="J75" s="110"/>
      <c r="K75" s="117">
        <v>500</v>
      </c>
    </row>
    <row r="76" spans="1:11" ht="15">
      <c r="A76" s="103"/>
      <c r="B76" s="95"/>
      <c r="C76" s="113"/>
      <c r="D76" s="97"/>
      <c r="E76" s="99"/>
      <c r="G76" s="99"/>
      <c r="I76" s="99"/>
      <c r="K76" s="99"/>
    </row>
    <row r="77" spans="1:11" ht="15">
      <c r="A77" s="103"/>
      <c r="B77" s="95"/>
      <c r="C77" s="118" t="s">
        <v>147</v>
      </c>
      <c r="D77" s="97"/>
      <c r="E77" s="100">
        <f>SUM(E49:E75)</f>
        <v>220788</v>
      </c>
      <c r="G77" s="100">
        <f>SUM(G49:G75)</f>
        <v>230800</v>
      </c>
      <c r="I77" s="100">
        <f>SUM(I49:I75)</f>
        <v>346750</v>
      </c>
      <c r="K77" s="100">
        <f>SUM(K49:K75)</f>
        <v>418100</v>
      </c>
    </row>
    <row r="78" spans="1:11" ht="15">
      <c r="A78" s="103"/>
      <c r="B78" s="95"/>
      <c r="C78" s="5"/>
      <c r="D78" s="97"/>
      <c r="E78" s="99"/>
      <c r="F78" s="99"/>
      <c r="G78" s="99"/>
      <c r="H78" s="99"/>
      <c r="I78" s="99"/>
      <c r="K78" s="99"/>
    </row>
    <row r="79" spans="1:11" ht="15">
      <c r="A79" s="103"/>
      <c r="B79" s="95"/>
      <c r="C79" s="119" t="s">
        <v>148</v>
      </c>
      <c r="D79" s="97"/>
      <c r="E79" s="5"/>
      <c r="F79" s="5"/>
      <c r="G79" s="5"/>
      <c r="H79" s="107"/>
      <c r="I79" s="5"/>
      <c r="K79" s="5"/>
    </row>
    <row r="80" spans="1:11" ht="15">
      <c r="A80" s="103"/>
      <c r="B80" s="95"/>
      <c r="C80" s="5" t="s">
        <v>149</v>
      </c>
      <c r="D80" s="97"/>
      <c r="E80" s="110">
        <v>0</v>
      </c>
      <c r="F80" s="5"/>
      <c r="G80" s="110">
        <v>0</v>
      </c>
      <c r="H80" s="110"/>
      <c r="I80" s="110">
        <v>8000</v>
      </c>
      <c r="J80" s="110"/>
      <c r="K80" s="110">
        <v>100000</v>
      </c>
    </row>
    <row r="81" spans="1:11" ht="15">
      <c r="A81" s="103"/>
      <c r="B81" s="95"/>
      <c r="C81" s="5" t="s">
        <v>150</v>
      </c>
      <c r="D81" s="97"/>
      <c r="E81" s="100">
        <v>0</v>
      </c>
      <c r="G81" s="100">
        <v>25000</v>
      </c>
      <c r="I81" s="100">
        <v>0</v>
      </c>
      <c r="K81" s="100">
        <v>8000</v>
      </c>
    </row>
    <row r="82" spans="1:11" ht="15">
      <c r="A82" s="103"/>
      <c r="B82" s="95"/>
      <c r="C82" s="5"/>
      <c r="D82" s="97"/>
      <c r="E82" s="99"/>
      <c r="G82" s="99"/>
      <c r="I82" s="99"/>
      <c r="K82" s="99"/>
    </row>
    <row r="83" spans="1:11" ht="15">
      <c r="A83" s="103"/>
      <c r="B83" s="95"/>
      <c r="C83" s="98" t="s">
        <v>151</v>
      </c>
      <c r="D83" s="97"/>
      <c r="E83" s="100">
        <f>SUM(E80:E81)</f>
        <v>0</v>
      </c>
      <c r="G83" s="100">
        <f>SUM(G80:G81)</f>
        <v>25000</v>
      </c>
      <c r="I83" s="100">
        <f>SUM(I80:I81)</f>
        <v>8000</v>
      </c>
      <c r="K83" s="100">
        <f>SUM(K80:K81)</f>
        <v>108000</v>
      </c>
    </row>
    <row r="84" spans="1:11" ht="15">
      <c r="A84" s="103"/>
      <c r="B84" s="95"/>
      <c r="C84" s="5"/>
      <c r="D84" s="5"/>
      <c r="E84" s="5"/>
      <c r="F84" s="5"/>
      <c r="G84" s="5"/>
      <c r="H84" s="5"/>
      <c r="I84" s="5"/>
      <c r="K84" s="5"/>
    </row>
    <row r="85" spans="1:11" ht="15">
      <c r="A85" s="103"/>
      <c r="B85" s="95"/>
      <c r="C85" s="119" t="s">
        <v>152</v>
      </c>
      <c r="D85" s="119"/>
      <c r="E85" s="5"/>
      <c r="F85" s="5"/>
      <c r="G85" s="5"/>
      <c r="H85" s="107"/>
      <c r="I85" s="5"/>
      <c r="K85" s="5"/>
    </row>
    <row r="86" spans="1:11" ht="15">
      <c r="A86" s="103"/>
      <c r="B86" s="95"/>
      <c r="C86" s="116" t="s">
        <v>153</v>
      </c>
      <c r="D86" s="120"/>
      <c r="E86" s="120">
        <v>0</v>
      </c>
      <c r="F86" s="120"/>
      <c r="G86" s="120">
        <v>25000</v>
      </c>
      <c r="H86" s="99"/>
      <c r="I86" s="120">
        <v>0</v>
      </c>
      <c r="K86" s="120">
        <v>5000</v>
      </c>
    </row>
    <row r="87" spans="1:11" ht="15">
      <c r="A87" s="103"/>
      <c r="B87" s="95"/>
      <c r="C87" s="5" t="s">
        <v>154</v>
      </c>
      <c r="D87" s="99"/>
      <c r="E87" s="100">
        <v>13424</v>
      </c>
      <c r="F87" s="99"/>
      <c r="G87" s="100">
        <v>5000</v>
      </c>
      <c r="H87" s="99"/>
      <c r="I87" s="100">
        <v>0</v>
      </c>
      <c r="K87" s="100">
        <v>5000</v>
      </c>
    </row>
    <row r="88" spans="1:11" ht="15" hidden="1">
      <c r="A88" s="103"/>
      <c r="B88" s="95"/>
      <c r="C88" s="5"/>
      <c r="D88" s="99"/>
      <c r="E88" s="100"/>
      <c r="G88" s="100"/>
      <c r="I88" s="100"/>
      <c r="K88" s="100"/>
    </row>
    <row r="89" spans="1:11" ht="15">
      <c r="A89" s="103"/>
      <c r="B89" s="95"/>
      <c r="C89" s="5"/>
      <c r="D89" s="99"/>
    </row>
    <row r="90" spans="1:11" ht="15">
      <c r="A90" s="103"/>
      <c r="B90" s="95"/>
      <c r="C90" s="98" t="s">
        <v>155</v>
      </c>
      <c r="D90" s="99"/>
      <c r="E90" s="100">
        <f>SUM(E86:E88)</f>
        <v>13424</v>
      </c>
      <c r="G90" s="100">
        <f>SUM(G86:G88)</f>
        <v>30000</v>
      </c>
      <c r="I90" s="100">
        <f>SUM(I86:I88)</f>
        <v>0</v>
      </c>
      <c r="K90" s="100">
        <f>SUM(K86:K88)</f>
        <v>10000</v>
      </c>
    </row>
    <row r="91" spans="1:11" ht="15">
      <c r="A91" s="103"/>
      <c r="B91" s="95"/>
      <c r="C91" s="5"/>
      <c r="D91" s="5"/>
      <c r="E91" s="5"/>
      <c r="G91" s="5"/>
      <c r="I91" s="5"/>
      <c r="K91" s="5"/>
    </row>
    <row r="92" spans="1:11" ht="15.75" thickBot="1">
      <c r="A92" s="103"/>
      <c r="B92" s="95"/>
      <c r="C92" s="98" t="s">
        <v>79</v>
      </c>
      <c r="D92" s="39"/>
      <c r="E92" s="121">
        <f>SUM(E41,E46,E77,E83,E90)</f>
        <v>1073547</v>
      </c>
      <c r="G92" s="121">
        <f>SUM(G41,G46,G77,G83,G90)</f>
        <v>922543</v>
      </c>
      <c r="I92" s="121">
        <f>SUM(I41,I46,I77,I83,I90)</f>
        <v>956324</v>
      </c>
      <c r="K92" s="121">
        <f>SUM(K41,K46,K77,K83,K90)</f>
        <v>1278188</v>
      </c>
    </row>
    <row r="93" spans="1:11" ht="13.5" thickTop="1"/>
    <row r="96" spans="1:11">
      <c r="E96" s="122"/>
      <c r="F96" s="122"/>
    </row>
  </sheetData>
  <mergeCells count="7">
    <mergeCell ref="A27:A33"/>
    <mergeCell ref="A1:A4"/>
    <mergeCell ref="C1:K1"/>
    <mergeCell ref="C2:K2"/>
    <mergeCell ref="A6:A7"/>
    <mergeCell ref="A8:A21"/>
    <mergeCell ref="C10:D10"/>
  </mergeCells>
  <hyperlinks>
    <hyperlink ref="C2" r:id="rId1"/>
  </hyperlinks>
  <pageMargins left="0.7" right="0.7" top="0.75" bottom="0.75" header="0.3" footer="0.3"/>
  <pageSetup paperSize="226" scale="76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46" zoomScaleNormal="100" workbookViewId="0">
      <selection sqref="A1:A4"/>
    </sheetView>
  </sheetViews>
  <sheetFormatPr defaultRowHeight="12.75"/>
  <cols>
    <col min="1" max="1" width="22.28515625" style="43" customWidth="1"/>
    <col min="2" max="2" width="1.7109375" style="43" customWidth="1"/>
    <col min="3" max="3" width="30.42578125" style="43" customWidth="1"/>
    <col min="4" max="4" width="1.7109375" style="43" customWidth="1"/>
    <col min="5" max="5" width="11.42578125" style="43" customWidth="1"/>
    <col min="6" max="6" width="1.28515625" style="43" customWidth="1"/>
    <col min="7" max="7" width="13.7109375" style="43" customWidth="1"/>
    <col min="8" max="8" width="1.28515625" style="43" customWidth="1"/>
    <col min="9" max="9" width="13.7109375" style="43" customWidth="1"/>
    <col min="10" max="10" width="1.28515625" style="43" customWidth="1"/>
    <col min="11" max="11" width="14.140625" style="43" customWidth="1"/>
    <col min="12" max="256" width="9.140625" style="43"/>
    <col min="257" max="257" width="22.28515625" style="43" customWidth="1"/>
    <col min="258" max="258" width="1.7109375" style="43" customWidth="1"/>
    <col min="259" max="259" width="30.42578125" style="43" customWidth="1"/>
    <col min="260" max="260" width="1.7109375" style="43" customWidth="1"/>
    <col min="261" max="261" width="11.42578125" style="43" customWidth="1"/>
    <col min="262" max="262" width="1.28515625" style="43" customWidth="1"/>
    <col min="263" max="263" width="13.7109375" style="43" customWidth="1"/>
    <col min="264" max="264" width="1.28515625" style="43" customWidth="1"/>
    <col min="265" max="265" width="13.7109375" style="43" customWidth="1"/>
    <col min="266" max="266" width="1.28515625" style="43" customWidth="1"/>
    <col min="267" max="267" width="14.140625" style="43" customWidth="1"/>
    <col min="268" max="512" width="9.140625" style="43"/>
    <col min="513" max="513" width="22.28515625" style="43" customWidth="1"/>
    <col min="514" max="514" width="1.7109375" style="43" customWidth="1"/>
    <col min="515" max="515" width="30.42578125" style="43" customWidth="1"/>
    <col min="516" max="516" width="1.7109375" style="43" customWidth="1"/>
    <col min="517" max="517" width="11.42578125" style="43" customWidth="1"/>
    <col min="518" max="518" width="1.28515625" style="43" customWidth="1"/>
    <col min="519" max="519" width="13.7109375" style="43" customWidth="1"/>
    <col min="520" max="520" width="1.28515625" style="43" customWidth="1"/>
    <col min="521" max="521" width="13.7109375" style="43" customWidth="1"/>
    <col min="522" max="522" width="1.28515625" style="43" customWidth="1"/>
    <col min="523" max="523" width="14.140625" style="43" customWidth="1"/>
    <col min="524" max="768" width="9.140625" style="43"/>
    <col min="769" max="769" width="22.28515625" style="43" customWidth="1"/>
    <col min="770" max="770" width="1.7109375" style="43" customWidth="1"/>
    <col min="771" max="771" width="30.42578125" style="43" customWidth="1"/>
    <col min="772" max="772" width="1.7109375" style="43" customWidth="1"/>
    <col min="773" max="773" width="11.42578125" style="43" customWidth="1"/>
    <col min="774" max="774" width="1.28515625" style="43" customWidth="1"/>
    <col min="775" max="775" width="13.7109375" style="43" customWidth="1"/>
    <col min="776" max="776" width="1.28515625" style="43" customWidth="1"/>
    <col min="777" max="777" width="13.7109375" style="43" customWidth="1"/>
    <col min="778" max="778" width="1.28515625" style="43" customWidth="1"/>
    <col min="779" max="779" width="14.140625" style="43" customWidth="1"/>
    <col min="780" max="1024" width="9.140625" style="43"/>
    <col min="1025" max="1025" width="22.28515625" style="43" customWidth="1"/>
    <col min="1026" max="1026" width="1.7109375" style="43" customWidth="1"/>
    <col min="1027" max="1027" width="30.42578125" style="43" customWidth="1"/>
    <col min="1028" max="1028" width="1.7109375" style="43" customWidth="1"/>
    <col min="1029" max="1029" width="11.42578125" style="43" customWidth="1"/>
    <col min="1030" max="1030" width="1.28515625" style="43" customWidth="1"/>
    <col min="1031" max="1031" width="13.7109375" style="43" customWidth="1"/>
    <col min="1032" max="1032" width="1.28515625" style="43" customWidth="1"/>
    <col min="1033" max="1033" width="13.7109375" style="43" customWidth="1"/>
    <col min="1034" max="1034" width="1.28515625" style="43" customWidth="1"/>
    <col min="1035" max="1035" width="14.140625" style="43" customWidth="1"/>
    <col min="1036" max="1280" width="9.140625" style="43"/>
    <col min="1281" max="1281" width="22.28515625" style="43" customWidth="1"/>
    <col min="1282" max="1282" width="1.7109375" style="43" customWidth="1"/>
    <col min="1283" max="1283" width="30.42578125" style="43" customWidth="1"/>
    <col min="1284" max="1284" width="1.7109375" style="43" customWidth="1"/>
    <col min="1285" max="1285" width="11.42578125" style="43" customWidth="1"/>
    <col min="1286" max="1286" width="1.28515625" style="43" customWidth="1"/>
    <col min="1287" max="1287" width="13.7109375" style="43" customWidth="1"/>
    <col min="1288" max="1288" width="1.28515625" style="43" customWidth="1"/>
    <col min="1289" max="1289" width="13.7109375" style="43" customWidth="1"/>
    <col min="1290" max="1290" width="1.28515625" style="43" customWidth="1"/>
    <col min="1291" max="1291" width="14.140625" style="43" customWidth="1"/>
    <col min="1292" max="1536" width="9.140625" style="43"/>
    <col min="1537" max="1537" width="22.28515625" style="43" customWidth="1"/>
    <col min="1538" max="1538" width="1.7109375" style="43" customWidth="1"/>
    <col min="1539" max="1539" width="30.42578125" style="43" customWidth="1"/>
    <col min="1540" max="1540" width="1.7109375" style="43" customWidth="1"/>
    <col min="1541" max="1541" width="11.42578125" style="43" customWidth="1"/>
    <col min="1542" max="1542" width="1.28515625" style="43" customWidth="1"/>
    <col min="1543" max="1543" width="13.7109375" style="43" customWidth="1"/>
    <col min="1544" max="1544" width="1.28515625" style="43" customWidth="1"/>
    <col min="1545" max="1545" width="13.7109375" style="43" customWidth="1"/>
    <col min="1546" max="1546" width="1.28515625" style="43" customWidth="1"/>
    <col min="1547" max="1547" width="14.140625" style="43" customWidth="1"/>
    <col min="1548" max="1792" width="9.140625" style="43"/>
    <col min="1793" max="1793" width="22.28515625" style="43" customWidth="1"/>
    <col min="1794" max="1794" width="1.7109375" style="43" customWidth="1"/>
    <col min="1795" max="1795" width="30.42578125" style="43" customWidth="1"/>
    <col min="1796" max="1796" width="1.7109375" style="43" customWidth="1"/>
    <col min="1797" max="1797" width="11.42578125" style="43" customWidth="1"/>
    <col min="1798" max="1798" width="1.28515625" style="43" customWidth="1"/>
    <col min="1799" max="1799" width="13.7109375" style="43" customWidth="1"/>
    <col min="1800" max="1800" width="1.28515625" style="43" customWidth="1"/>
    <col min="1801" max="1801" width="13.7109375" style="43" customWidth="1"/>
    <col min="1802" max="1802" width="1.28515625" style="43" customWidth="1"/>
    <col min="1803" max="1803" width="14.140625" style="43" customWidth="1"/>
    <col min="1804" max="2048" width="9.140625" style="43"/>
    <col min="2049" max="2049" width="22.28515625" style="43" customWidth="1"/>
    <col min="2050" max="2050" width="1.7109375" style="43" customWidth="1"/>
    <col min="2051" max="2051" width="30.42578125" style="43" customWidth="1"/>
    <col min="2052" max="2052" width="1.7109375" style="43" customWidth="1"/>
    <col min="2053" max="2053" width="11.42578125" style="43" customWidth="1"/>
    <col min="2054" max="2054" width="1.28515625" style="43" customWidth="1"/>
    <col min="2055" max="2055" width="13.7109375" style="43" customWidth="1"/>
    <col min="2056" max="2056" width="1.28515625" style="43" customWidth="1"/>
    <col min="2057" max="2057" width="13.7109375" style="43" customWidth="1"/>
    <col min="2058" max="2058" width="1.28515625" style="43" customWidth="1"/>
    <col min="2059" max="2059" width="14.140625" style="43" customWidth="1"/>
    <col min="2060" max="2304" width="9.140625" style="43"/>
    <col min="2305" max="2305" width="22.28515625" style="43" customWidth="1"/>
    <col min="2306" max="2306" width="1.7109375" style="43" customWidth="1"/>
    <col min="2307" max="2307" width="30.42578125" style="43" customWidth="1"/>
    <col min="2308" max="2308" width="1.7109375" style="43" customWidth="1"/>
    <col min="2309" max="2309" width="11.42578125" style="43" customWidth="1"/>
    <col min="2310" max="2310" width="1.28515625" style="43" customWidth="1"/>
    <col min="2311" max="2311" width="13.7109375" style="43" customWidth="1"/>
    <col min="2312" max="2312" width="1.28515625" style="43" customWidth="1"/>
    <col min="2313" max="2313" width="13.7109375" style="43" customWidth="1"/>
    <col min="2314" max="2314" width="1.28515625" style="43" customWidth="1"/>
    <col min="2315" max="2315" width="14.140625" style="43" customWidth="1"/>
    <col min="2316" max="2560" width="9.140625" style="43"/>
    <col min="2561" max="2561" width="22.28515625" style="43" customWidth="1"/>
    <col min="2562" max="2562" width="1.7109375" style="43" customWidth="1"/>
    <col min="2563" max="2563" width="30.42578125" style="43" customWidth="1"/>
    <col min="2564" max="2564" width="1.7109375" style="43" customWidth="1"/>
    <col min="2565" max="2565" width="11.42578125" style="43" customWidth="1"/>
    <col min="2566" max="2566" width="1.28515625" style="43" customWidth="1"/>
    <col min="2567" max="2567" width="13.7109375" style="43" customWidth="1"/>
    <col min="2568" max="2568" width="1.28515625" style="43" customWidth="1"/>
    <col min="2569" max="2569" width="13.7109375" style="43" customWidth="1"/>
    <col min="2570" max="2570" width="1.28515625" style="43" customWidth="1"/>
    <col min="2571" max="2571" width="14.140625" style="43" customWidth="1"/>
    <col min="2572" max="2816" width="9.140625" style="43"/>
    <col min="2817" max="2817" width="22.28515625" style="43" customWidth="1"/>
    <col min="2818" max="2818" width="1.7109375" style="43" customWidth="1"/>
    <col min="2819" max="2819" width="30.42578125" style="43" customWidth="1"/>
    <col min="2820" max="2820" width="1.7109375" style="43" customWidth="1"/>
    <col min="2821" max="2821" width="11.42578125" style="43" customWidth="1"/>
    <col min="2822" max="2822" width="1.28515625" style="43" customWidth="1"/>
    <col min="2823" max="2823" width="13.7109375" style="43" customWidth="1"/>
    <col min="2824" max="2824" width="1.28515625" style="43" customWidth="1"/>
    <col min="2825" max="2825" width="13.7109375" style="43" customWidth="1"/>
    <col min="2826" max="2826" width="1.28515625" style="43" customWidth="1"/>
    <col min="2827" max="2827" width="14.140625" style="43" customWidth="1"/>
    <col min="2828" max="3072" width="9.140625" style="43"/>
    <col min="3073" max="3073" width="22.28515625" style="43" customWidth="1"/>
    <col min="3074" max="3074" width="1.7109375" style="43" customWidth="1"/>
    <col min="3075" max="3075" width="30.42578125" style="43" customWidth="1"/>
    <col min="3076" max="3076" width="1.7109375" style="43" customWidth="1"/>
    <col min="3077" max="3077" width="11.42578125" style="43" customWidth="1"/>
    <col min="3078" max="3078" width="1.28515625" style="43" customWidth="1"/>
    <col min="3079" max="3079" width="13.7109375" style="43" customWidth="1"/>
    <col min="3080" max="3080" width="1.28515625" style="43" customWidth="1"/>
    <col min="3081" max="3081" width="13.7109375" style="43" customWidth="1"/>
    <col min="3082" max="3082" width="1.28515625" style="43" customWidth="1"/>
    <col min="3083" max="3083" width="14.140625" style="43" customWidth="1"/>
    <col min="3084" max="3328" width="9.140625" style="43"/>
    <col min="3329" max="3329" width="22.28515625" style="43" customWidth="1"/>
    <col min="3330" max="3330" width="1.7109375" style="43" customWidth="1"/>
    <col min="3331" max="3331" width="30.42578125" style="43" customWidth="1"/>
    <col min="3332" max="3332" width="1.7109375" style="43" customWidth="1"/>
    <col min="3333" max="3333" width="11.42578125" style="43" customWidth="1"/>
    <col min="3334" max="3334" width="1.28515625" style="43" customWidth="1"/>
    <col min="3335" max="3335" width="13.7109375" style="43" customWidth="1"/>
    <col min="3336" max="3336" width="1.28515625" style="43" customWidth="1"/>
    <col min="3337" max="3337" width="13.7109375" style="43" customWidth="1"/>
    <col min="3338" max="3338" width="1.28515625" style="43" customWidth="1"/>
    <col min="3339" max="3339" width="14.140625" style="43" customWidth="1"/>
    <col min="3340" max="3584" width="9.140625" style="43"/>
    <col min="3585" max="3585" width="22.28515625" style="43" customWidth="1"/>
    <col min="3586" max="3586" width="1.7109375" style="43" customWidth="1"/>
    <col min="3587" max="3587" width="30.42578125" style="43" customWidth="1"/>
    <col min="3588" max="3588" width="1.7109375" style="43" customWidth="1"/>
    <col min="3589" max="3589" width="11.42578125" style="43" customWidth="1"/>
    <col min="3590" max="3590" width="1.28515625" style="43" customWidth="1"/>
    <col min="3591" max="3591" width="13.7109375" style="43" customWidth="1"/>
    <col min="3592" max="3592" width="1.28515625" style="43" customWidth="1"/>
    <col min="3593" max="3593" width="13.7109375" style="43" customWidth="1"/>
    <col min="3594" max="3594" width="1.28515625" style="43" customWidth="1"/>
    <col min="3595" max="3595" width="14.140625" style="43" customWidth="1"/>
    <col min="3596" max="3840" width="9.140625" style="43"/>
    <col min="3841" max="3841" width="22.28515625" style="43" customWidth="1"/>
    <col min="3842" max="3842" width="1.7109375" style="43" customWidth="1"/>
    <col min="3843" max="3843" width="30.42578125" style="43" customWidth="1"/>
    <col min="3844" max="3844" width="1.7109375" style="43" customWidth="1"/>
    <col min="3845" max="3845" width="11.42578125" style="43" customWidth="1"/>
    <col min="3846" max="3846" width="1.28515625" style="43" customWidth="1"/>
    <col min="3847" max="3847" width="13.7109375" style="43" customWidth="1"/>
    <col min="3848" max="3848" width="1.28515625" style="43" customWidth="1"/>
    <col min="3849" max="3849" width="13.7109375" style="43" customWidth="1"/>
    <col min="3850" max="3850" width="1.28515625" style="43" customWidth="1"/>
    <col min="3851" max="3851" width="14.140625" style="43" customWidth="1"/>
    <col min="3852" max="4096" width="9.140625" style="43"/>
    <col min="4097" max="4097" width="22.28515625" style="43" customWidth="1"/>
    <col min="4098" max="4098" width="1.7109375" style="43" customWidth="1"/>
    <col min="4099" max="4099" width="30.42578125" style="43" customWidth="1"/>
    <col min="4100" max="4100" width="1.7109375" style="43" customWidth="1"/>
    <col min="4101" max="4101" width="11.42578125" style="43" customWidth="1"/>
    <col min="4102" max="4102" width="1.28515625" style="43" customWidth="1"/>
    <col min="4103" max="4103" width="13.7109375" style="43" customWidth="1"/>
    <col min="4104" max="4104" width="1.28515625" style="43" customWidth="1"/>
    <col min="4105" max="4105" width="13.7109375" style="43" customWidth="1"/>
    <col min="4106" max="4106" width="1.28515625" style="43" customWidth="1"/>
    <col min="4107" max="4107" width="14.140625" style="43" customWidth="1"/>
    <col min="4108" max="4352" width="9.140625" style="43"/>
    <col min="4353" max="4353" width="22.28515625" style="43" customWidth="1"/>
    <col min="4354" max="4354" width="1.7109375" style="43" customWidth="1"/>
    <col min="4355" max="4355" width="30.42578125" style="43" customWidth="1"/>
    <col min="4356" max="4356" width="1.7109375" style="43" customWidth="1"/>
    <col min="4357" max="4357" width="11.42578125" style="43" customWidth="1"/>
    <col min="4358" max="4358" width="1.28515625" style="43" customWidth="1"/>
    <col min="4359" max="4359" width="13.7109375" style="43" customWidth="1"/>
    <col min="4360" max="4360" width="1.28515625" style="43" customWidth="1"/>
    <col min="4361" max="4361" width="13.7109375" style="43" customWidth="1"/>
    <col min="4362" max="4362" width="1.28515625" style="43" customWidth="1"/>
    <col min="4363" max="4363" width="14.140625" style="43" customWidth="1"/>
    <col min="4364" max="4608" width="9.140625" style="43"/>
    <col min="4609" max="4609" width="22.28515625" style="43" customWidth="1"/>
    <col min="4610" max="4610" width="1.7109375" style="43" customWidth="1"/>
    <col min="4611" max="4611" width="30.42578125" style="43" customWidth="1"/>
    <col min="4612" max="4612" width="1.7109375" style="43" customWidth="1"/>
    <col min="4613" max="4613" width="11.42578125" style="43" customWidth="1"/>
    <col min="4614" max="4614" width="1.28515625" style="43" customWidth="1"/>
    <col min="4615" max="4615" width="13.7109375" style="43" customWidth="1"/>
    <col min="4616" max="4616" width="1.28515625" style="43" customWidth="1"/>
    <col min="4617" max="4617" width="13.7109375" style="43" customWidth="1"/>
    <col min="4618" max="4618" width="1.28515625" style="43" customWidth="1"/>
    <col min="4619" max="4619" width="14.140625" style="43" customWidth="1"/>
    <col min="4620" max="4864" width="9.140625" style="43"/>
    <col min="4865" max="4865" width="22.28515625" style="43" customWidth="1"/>
    <col min="4866" max="4866" width="1.7109375" style="43" customWidth="1"/>
    <col min="4867" max="4867" width="30.42578125" style="43" customWidth="1"/>
    <col min="4868" max="4868" width="1.7109375" style="43" customWidth="1"/>
    <col min="4869" max="4869" width="11.42578125" style="43" customWidth="1"/>
    <col min="4870" max="4870" width="1.28515625" style="43" customWidth="1"/>
    <col min="4871" max="4871" width="13.7109375" style="43" customWidth="1"/>
    <col min="4872" max="4872" width="1.28515625" style="43" customWidth="1"/>
    <col min="4873" max="4873" width="13.7109375" style="43" customWidth="1"/>
    <col min="4874" max="4874" width="1.28515625" style="43" customWidth="1"/>
    <col min="4875" max="4875" width="14.140625" style="43" customWidth="1"/>
    <col min="4876" max="5120" width="9.140625" style="43"/>
    <col min="5121" max="5121" width="22.28515625" style="43" customWidth="1"/>
    <col min="5122" max="5122" width="1.7109375" style="43" customWidth="1"/>
    <col min="5123" max="5123" width="30.42578125" style="43" customWidth="1"/>
    <col min="5124" max="5124" width="1.7109375" style="43" customWidth="1"/>
    <col min="5125" max="5125" width="11.42578125" style="43" customWidth="1"/>
    <col min="5126" max="5126" width="1.28515625" style="43" customWidth="1"/>
    <col min="5127" max="5127" width="13.7109375" style="43" customWidth="1"/>
    <col min="5128" max="5128" width="1.28515625" style="43" customWidth="1"/>
    <col min="5129" max="5129" width="13.7109375" style="43" customWidth="1"/>
    <col min="5130" max="5130" width="1.28515625" style="43" customWidth="1"/>
    <col min="5131" max="5131" width="14.140625" style="43" customWidth="1"/>
    <col min="5132" max="5376" width="9.140625" style="43"/>
    <col min="5377" max="5377" width="22.28515625" style="43" customWidth="1"/>
    <col min="5378" max="5378" width="1.7109375" style="43" customWidth="1"/>
    <col min="5379" max="5379" width="30.42578125" style="43" customWidth="1"/>
    <col min="5380" max="5380" width="1.7109375" style="43" customWidth="1"/>
    <col min="5381" max="5381" width="11.42578125" style="43" customWidth="1"/>
    <col min="5382" max="5382" width="1.28515625" style="43" customWidth="1"/>
    <col min="5383" max="5383" width="13.7109375" style="43" customWidth="1"/>
    <col min="5384" max="5384" width="1.28515625" style="43" customWidth="1"/>
    <col min="5385" max="5385" width="13.7109375" style="43" customWidth="1"/>
    <col min="5386" max="5386" width="1.28515625" style="43" customWidth="1"/>
    <col min="5387" max="5387" width="14.140625" style="43" customWidth="1"/>
    <col min="5388" max="5632" width="9.140625" style="43"/>
    <col min="5633" max="5633" width="22.28515625" style="43" customWidth="1"/>
    <col min="5634" max="5634" width="1.7109375" style="43" customWidth="1"/>
    <col min="5635" max="5635" width="30.42578125" style="43" customWidth="1"/>
    <col min="5636" max="5636" width="1.7109375" style="43" customWidth="1"/>
    <col min="5637" max="5637" width="11.42578125" style="43" customWidth="1"/>
    <col min="5638" max="5638" width="1.28515625" style="43" customWidth="1"/>
    <col min="5639" max="5639" width="13.7109375" style="43" customWidth="1"/>
    <col min="5640" max="5640" width="1.28515625" style="43" customWidth="1"/>
    <col min="5641" max="5641" width="13.7109375" style="43" customWidth="1"/>
    <col min="5642" max="5642" width="1.28515625" style="43" customWidth="1"/>
    <col min="5643" max="5643" width="14.140625" style="43" customWidth="1"/>
    <col min="5644" max="5888" width="9.140625" style="43"/>
    <col min="5889" max="5889" width="22.28515625" style="43" customWidth="1"/>
    <col min="5890" max="5890" width="1.7109375" style="43" customWidth="1"/>
    <col min="5891" max="5891" width="30.42578125" style="43" customWidth="1"/>
    <col min="5892" max="5892" width="1.7109375" style="43" customWidth="1"/>
    <col min="5893" max="5893" width="11.42578125" style="43" customWidth="1"/>
    <col min="5894" max="5894" width="1.28515625" style="43" customWidth="1"/>
    <col min="5895" max="5895" width="13.7109375" style="43" customWidth="1"/>
    <col min="5896" max="5896" width="1.28515625" style="43" customWidth="1"/>
    <col min="5897" max="5897" width="13.7109375" style="43" customWidth="1"/>
    <col min="5898" max="5898" width="1.28515625" style="43" customWidth="1"/>
    <col min="5899" max="5899" width="14.140625" style="43" customWidth="1"/>
    <col min="5900" max="6144" width="9.140625" style="43"/>
    <col min="6145" max="6145" width="22.28515625" style="43" customWidth="1"/>
    <col min="6146" max="6146" width="1.7109375" style="43" customWidth="1"/>
    <col min="6147" max="6147" width="30.42578125" style="43" customWidth="1"/>
    <col min="6148" max="6148" width="1.7109375" style="43" customWidth="1"/>
    <col min="6149" max="6149" width="11.42578125" style="43" customWidth="1"/>
    <col min="6150" max="6150" width="1.28515625" style="43" customWidth="1"/>
    <col min="6151" max="6151" width="13.7109375" style="43" customWidth="1"/>
    <col min="6152" max="6152" width="1.28515625" style="43" customWidth="1"/>
    <col min="6153" max="6153" width="13.7109375" style="43" customWidth="1"/>
    <col min="6154" max="6154" width="1.28515625" style="43" customWidth="1"/>
    <col min="6155" max="6155" width="14.140625" style="43" customWidth="1"/>
    <col min="6156" max="6400" width="9.140625" style="43"/>
    <col min="6401" max="6401" width="22.28515625" style="43" customWidth="1"/>
    <col min="6402" max="6402" width="1.7109375" style="43" customWidth="1"/>
    <col min="6403" max="6403" width="30.42578125" style="43" customWidth="1"/>
    <col min="6404" max="6404" width="1.7109375" style="43" customWidth="1"/>
    <col min="6405" max="6405" width="11.42578125" style="43" customWidth="1"/>
    <col min="6406" max="6406" width="1.28515625" style="43" customWidth="1"/>
    <col min="6407" max="6407" width="13.7109375" style="43" customWidth="1"/>
    <col min="6408" max="6408" width="1.28515625" style="43" customWidth="1"/>
    <col min="6409" max="6409" width="13.7109375" style="43" customWidth="1"/>
    <col min="6410" max="6410" width="1.28515625" style="43" customWidth="1"/>
    <col min="6411" max="6411" width="14.140625" style="43" customWidth="1"/>
    <col min="6412" max="6656" width="9.140625" style="43"/>
    <col min="6657" max="6657" width="22.28515625" style="43" customWidth="1"/>
    <col min="6658" max="6658" width="1.7109375" style="43" customWidth="1"/>
    <col min="6659" max="6659" width="30.42578125" style="43" customWidth="1"/>
    <col min="6660" max="6660" width="1.7109375" style="43" customWidth="1"/>
    <col min="6661" max="6661" width="11.42578125" style="43" customWidth="1"/>
    <col min="6662" max="6662" width="1.28515625" style="43" customWidth="1"/>
    <col min="6663" max="6663" width="13.7109375" style="43" customWidth="1"/>
    <col min="6664" max="6664" width="1.28515625" style="43" customWidth="1"/>
    <col min="6665" max="6665" width="13.7109375" style="43" customWidth="1"/>
    <col min="6666" max="6666" width="1.28515625" style="43" customWidth="1"/>
    <col min="6667" max="6667" width="14.140625" style="43" customWidth="1"/>
    <col min="6668" max="6912" width="9.140625" style="43"/>
    <col min="6913" max="6913" width="22.28515625" style="43" customWidth="1"/>
    <col min="6914" max="6914" width="1.7109375" style="43" customWidth="1"/>
    <col min="6915" max="6915" width="30.42578125" style="43" customWidth="1"/>
    <col min="6916" max="6916" width="1.7109375" style="43" customWidth="1"/>
    <col min="6917" max="6917" width="11.42578125" style="43" customWidth="1"/>
    <col min="6918" max="6918" width="1.28515625" style="43" customWidth="1"/>
    <col min="6919" max="6919" width="13.7109375" style="43" customWidth="1"/>
    <col min="6920" max="6920" width="1.28515625" style="43" customWidth="1"/>
    <col min="6921" max="6921" width="13.7109375" style="43" customWidth="1"/>
    <col min="6922" max="6922" width="1.28515625" style="43" customWidth="1"/>
    <col min="6923" max="6923" width="14.140625" style="43" customWidth="1"/>
    <col min="6924" max="7168" width="9.140625" style="43"/>
    <col min="7169" max="7169" width="22.28515625" style="43" customWidth="1"/>
    <col min="7170" max="7170" width="1.7109375" style="43" customWidth="1"/>
    <col min="7171" max="7171" width="30.42578125" style="43" customWidth="1"/>
    <col min="7172" max="7172" width="1.7109375" style="43" customWidth="1"/>
    <col min="7173" max="7173" width="11.42578125" style="43" customWidth="1"/>
    <col min="7174" max="7174" width="1.28515625" style="43" customWidth="1"/>
    <col min="7175" max="7175" width="13.7109375" style="43" customWidth="1"/>
    <col min="7176" max="7176" width="1.28515625" style="43" customWidth="1"/>
    <col min="7177" max="7177" width="13.7109375" style="43" customWidth="1"/>
    <col min="7178" max="7178" width="1.28515625" style="43" customWidth="1"/>
    <col min="7179" max="7179" width="14.140625" style="43" customWidth="1"/>
    <col min="7180" max="7424" width="9.140625" style="43"/>
    <col min="7425" max="7425" width="22.28515625" style="43" customWidth="1"/>
    <col min="7426" max="7426" width="1.7109375" style="43" customWidth="1"/>
    <col min="7427" max="7427" width="30.42578125" style="43" customWidth="1"/>
    <col min="7428" max="7428" width="1.7109375" style="43" customWidth="1"/>
    <col min="7429" max="7429" width="11.42578125" style="43" customWidth="1"/>
    <col min="7430" max="7430" width="1.28515625" style="43" customWidth="1"/>
    <col min="7431" max="7431" width="13.7109375" style="43" customWidth="1"/>
    <col min="7432" max="7432" width="1.28515625" style="43" customWidth="1"/>
    <col min="7433" max="7433" width="13.7109375" style="43" customWidth="1"/>
    <col min="7434" max="7434" width="1.28515625" style="43" customWidth="1"/>
    <col min="7435" max="7435" width="14.140625" style="43" customWidth="1"/>
    <col min="7436" max="7680" width="9.140625" style="43"/>
    <col min="7681" max="7681" width="22.28515625" style="43" customWidth="1"/>
    <col min="7682" max="7682" width="1.7109375" style="43" customWidth="1"/>
    <col min="7683" max="7683" width="30.42578125" style="43" customWidth="1"/>
    <col min="7684" max="7684" width="1.7109375" style="43" customWidth="1"/>
    <col min="7685" max="7685" width="11.42578125" style="43" customWidth="1"/>
    <col min="7686" max="7686" width="1.28515625" style="43" customWidth="1"/>
    <col min="7687" max="7687" width="13.7109375" style="43" customWidth="1"/>
    <col min="7688" max="7688" width="1.28515625" style="43" customWidth="1"/>
    <col min="7689" max="7689" width="13.7109375" style="43" customWidth="1"/>
    <col min="7690" max="7690" width="1.28515625" style="43" customWidth="1"/>
    <col min="7691" max="7691" width="14.140625" style="43" customWidth="1"/>
    <col min="7692" max="7936" width="9.140625" style="43"/>
    <col min="7937" max="7937" width="22.28515625" style="43" customWidth="1"/>
    <col min="7938" max="7938" width="1.7109375" style="43" customWidth="1"/>
    <col min="7939" max="7939" width="30.42578125" style="43" customWidth="1"/>
    <col min="7940" max="7940" width="1.7109375" style="43" customWidth="1"/>
    <col min="7941" max="7941" width="11.42578125" style="43" customWidth="1"/>
    <col min="7942" max="7942" width="1.28515625" style="43" customWidth="1"/>
    <col min="7943" max="7943" width="13.7109375" style="43" customWidth="1"/>
    <col min="7944" max="7944" width="1.28515625" style="43" customWidth="1"/>
    <col min="7945" max="7945" width="13.7109375" style="43" customWidth="1"/>
    <col min="7946" max="7946" width="1.28515625" style="43" customWidth="1"/>
    <col min="7947" max="7947" width="14.140625" style="43" customWidth="1"/>
    <col min="7948" max="8192" width="9.140625" style="43"/>
    <col min="8193" max="8193" width="22.28515625" style="43" customWidth="1"/>
    <col min="8194" max="8194" width="1.7109375" style="43" customWidth="1"/>
    <col min="8195" max="8195" width="30.42578125" style="43" customWidth="1"/>
    <col min="8196" max="8196" width="1.7109375" style="43" customWidth="1"/>
    <col min="8197" max="8197" width="11.42578125" style="43" customWidth="1"/>
    <col min="8198" max="8198" width="1.28515625" style="43" customWidth="1"/>
    <col min="8199" max="8199" width="13.7109375" style="43" customWidth="1"/>
    <col min="8200" max="8200" width="1.28515625" style="43" customWidth="1"/>
    <col min="8201" max="8201" width="13.7109375" style="43" customWidth="1"/>
    <col min="8202" max="8202" width="1.28515625" style="43" customWidth="1"/>
    <col min="8203" max="8203" width="14.140625" style="43" customWidth="1"/>
    <col min="8204" max="8448" width="9.140625" style="43"/>
    <col min="8449" max="8449" width="22.28515625" style="43" customWidth="1"/>
    <col min="8450" max="8450" width="1.7109375" style="43" customWidth="1"/>
    <col min="8451" max="8451" width="30.42578125" style="43" customWidth="1"/>
    <col min="8452" max="8452" width="1.7109375" style="43" customWidth="1"/>
    <col min="8453" max="8453" width="11.42578125" style="43" customWidth="1"/>
    <col min="8454" max="8454" width="1.28515625" style="43" customWidth="1"/>
    <col min="8455" max="8455" width="13.7109375" style="43" customWidth="1"/>
    <col min="8456" max="8456" width="1.28515625" style="43" customWidth="1"/>
    <col min="8457" max="8457" width="13.7109375" style="43" customWidth="1"/>
    <col min="8458" max="8458" width="1.28515625" style="43" customWidth="1"/>
    <col min="8459" max="8459" width="14.140625" style="43" customWidth="1"/>
    <col min="8460" max="8704" width="9.140625" style="43"/>
    <col min="8705" max="8705" width="22.28515625" style="43" customWidth="1"/>
    <col min="8706" max="8706" width="1.7109375" style="43" customWidth="1"/>
    <col min="8707" max="8707" width="30.42578125" style="43" customWidth="1"/>
    <col min="8708" max="8708" width="1.7109375" style="43" customWidth="1"/>
    <col min="8709" max="8709" width="11.42578125" style="43" customWidth="1"/>
    <col min="8710" max="8710" width="1.28515625" style="43" customWidth="1"/>
    <col min="8711" max="8711" width="13.7109375" style="43" customWidth="1"/>
    <col min="8712" max="8712" width="1.28515625" style="43" customWidth="1"/>
    <col min="8713" max="8713" width="13.7109375" style="43" customWidth="1"/>
    <col min="8714" max="8714" width="1.28515625" style="43" customWidth="1"/>
    <col min="8715" max="8715" width="14.140625" style="43" customWidth="1"/>
    <col min="8716" max="8960" width="9.140625" style="43"/>
    <col min="8961" max="8961" width="22.28515625" style="43" customWidth="1"/>
    <col min="8962" max="8962" width="1.7109375" style="43" customWidth="1"/>
    <col min="8963" max="8963" width="30.42578125" style="43" customWidth="1"/>
    <col min="8964" max="8964" width="1.7109375" style="43" customWidth="1"/>
    <col min="8965" max="8965" width="11.42578125" style="43" customWidth="1"/>
    <col min="8966" max="8966" width="1.28515625" style="43" customWidth="1"/>
    <col min="8967" max="8967" width="13.7109375" style="43" customWidth="1"/>
    <col min="8968" max="8968" width="1.28515625" style="43" customWidth="1"/>
    <col min="8969" max="8969" width="13.7109375" style="43" customWidth="1"/>
    <col min="8970" max="8970" width="1.28515625" style="43" customWidth="1"/>
    <col min="8971" max="8971" width="14.140625" style="43" customWidth="1"/>
    <col min="8972" max="9216" width="9.140625" style="43"/>
    <col min="9217" max="9217" width="22.28515625" style="43" customWidth="1"/>
    <col min="9218" max="9218" width="1.7109375" style="43" customWidth="1"/>
    <col min="9219" max="9219" width="30.42578125" style="43" customWidth="1"/>
    <col min="9220" max="9220" width="1.7109375" style="43" customWidth="1"/>
    <col min="9221" max="9221" width="11.42578125" style="43" customWidth="1"/>
    <col min="9222" max="9222" width="1.28515625" style="43" customWidth="1"/>
    <col min="9223" max="9223" width="13.7109375" style="43" customWidth="1"/>
    <col min="9224" max="9224" width="1.28515625" style="43" customWidth="1"/>
    <col min="9225" max="9225" width="13.7109375" style="43" customWidth="1"/>
    <col min="9226" max="9226" width="1.28515625" style="43" customWidth="1"/>
    <col min="9227" max="9227" width="14.140625" style="43" customWidth="1"/>
    <col min="9228" max="9472" width="9.140625" style="43"/>
    <col min="9473" max="9473" width="22.28515625" style="43" customWidth="1"/>
    <col min="9474" max="9474" width="1.7109375" style="43" customWidth="1"/>
    <col min="9475" max="9475" width="30.42578125" style="43" customWidth="1"/>
    <col min="9476" max="9476" width="1.7109375" style="43" customWidth="1"/>
    <col min="9477" max="9477" width="11.42578125" style="43" customWidth="1"/>
    <col min="9478" max="9478" width="1.28515625" style="43" customWidth="1"/>
    <col min="9479" max="9479" width="13.7109375" style="43" customWidth="1"/>
    <col min="9480" max="9480" width="1.28515625" style="43" customWidth="1"/>
    <col min="9481" max="9481" width="13.7109375" style="43" customWidth="1"/>
    <col min="9482" max="9482" width="1.28515625" style="43" customWidth="1"/>
    <col min="9483" max="9483" width="14.140625" style="43" customWidth="1"/>
    <col min="9484" max="9728" width="9.140625" style="43"/>
    <col min="9729" max="9729" width="22.28515625" style="43" customWidth="1"/>
    <col min="9730" max="9730" width="1.7109375" style="43" customWidth="1"/>
    <col min="9731" max="9731" width="30.42578125" style="43" customWidth="1"/>
    <col min="9732" max="9732" width="1.7109375" style="43" customWidth="1"/>
    <col min="9733" max="9733" width="11.42578125" style="43" customWidth="1"/>
    <col min="9734" max="9734" width="1.28515625" style="43" customWidth="1"/>
    <col min="9735" max="9735" width="13.7109375" style="43" customWidth="1"/>
    <col min="9736" max="9736" width="1.28515625" style="43" customWidth="1"/>
    <col min="9737" max="9737" width="13.7109375" style="43" customWidth="1"/>
    <col min="9738" max="9738" width="1.28515625" style="43" customWidth="1"/>
    <col min="9739" max="9739" width="14.140625" style="43" customWidth="1"/>
    <col min="9740" max="9984" width="9.140625" style="43"/>
    <col min="9985" max="9985" width="22.28515625" style="43" customWidth="1"/>
    <col min="9986" max="9986" width="1.7109375" style="43" customWidth="1"/>
    <col min="9987" max="9987" width="30.42578125" style="43" customWidth="1"/>
    <col min="9988" max="9988" width="1.7109375" style="43" customWidth="1"/>
    <col min="9989" max="9989" width="11.42578125" style="43" customWidth="1"/>
    <col min="9990" max="9990" width="1.28515625" style="43" customWidth="1"/>
    <col min="9991" max="9991" width="13.7109375" style="43" customWidth="1"/>
    <col min="9992" max="9992" width="1.28515625" style="43" customWidth="1"/>
    <col min="9993" max="9993" width="13.7109375" style="43" customWidth="1"/>
    <col min="9994" max="9994" width="1.28515625" style="43" customWidth="1"/>
    <col min="9995" max="9995" width="14.140625" style="43" customWidth="1"/>
    <col min="9996" max="10240" width="9.140625" style="43"/>
    <col min="10241" max="10241" width="22.28515625" style="43" customWidth="1"/>
    <col min="10242" max="10242" width="1.7109375" style="43" customWidth="1"/>
    <col min="10243" max="10243" width="30.42578125" style="43" customWidth="1"/>
    <col min="10244" max="10244" width="1.7109375" style="43" customWidth="1"/>
    <col min="10245" max="10245" width="11.42578125" style="43" customWidth="1"/>
    <col min="10246" max="10246" width="1.28515625" style="43" customWidth="1"/>
    <col min="10247" max="10247" width="13.7109375" style="43" customWidth="1"/>
    <col min="10248" max="10248" width="1.28515625" style="43" customWidth="1"/>
    <col min="10249" max="10249" width="13.7109375" style="43" customWidth="1"/>
    <col min="10250" max="10250" width="1.28515625" style="43" customWidth="1"/>
    <col min="10251" max="10251" width="14.140625" style="43" customWidth="1"/>
    <col min="10252" max="10496" width="9.140625" style="43"/>
    <col min="10497" max="10497" width="22.28515625" style="43" customWidth="1"/>
    <col min="10498" max="10498" width="1.7109375" style="43" customWidth="1"/>
    <col min="10499" max="10499" width="30.42578125" style="43" customWidth="1"/>
    <col min="10500" max="10500" width="1.7109375" style="43" customWidth="1"/>
    <col min="10501" max="10501" width="11.42578125" style="43" customWidth="1"/>
    <col min="10502" max="10502" width="1.28515625" style="43" customWidth="1"/>
    <col min="10503" max="10503" width="13.7109375" style="43" customWidth="1"/>
    <col min="10504" max="10504" width="1.28515625" style="43" customWidth="1"/>
    <col min="10505" max="10505" width="13.7109375" style="43" customWidth="1"/>
    <col min="10506" max="10506" width="1.28515625" style="43" customWidth="1"/>
    <col min="10507" max="10507" width="14.140625" style="43" customWidth="1"/>
    <col min="10508" max="10752" width="9.140625" style="43"/>
    <col min="10753" max="10753" width="22.28515625" style="43" customWidth="1"/>
    <col min="10754" max="10754" width="1.7109375" style="43" customWidth="1"/>
    <col min="10755" max="10755" width="30.42578125" style="43" customWidth="1"/>
    <col min="10756" max="10756" width="1.7109375" style="43" customWidth="1"/>
    <col min="10757" max="10757" width="11.42578125" style="43" customWidth="1"/>
    <col min="10758" max="10758" width="1.28515625" style="43" customWidth="1"/>
    <col min="10759" max="10759" width="13.7109375" style="43" customWidth="1"/>
    <col min="10760" max="10760" width="1.28515625" style="43" customWidth="1"/>
    <col min="10761" max="10761" width="13.7109375" style="43" customWidth="1"/>
    <col min="10762" max="10762" width="1.28515625" style="43" customWidth="1"/>
    <col min="10763" max="10763" width="14.140625" style="43" customWidth="1"/>
    <col min="10764" max="11008" width="9.140625" style="43"/>
    <col min="11009" max="11009" width="22.28515625" style="43" customWidth="1"/>
    <col min="11010" max="11010" width="1.7109375" style="43" customWidth="1"/>
    <col min="11011" max="11011" width="30.42578125" style="43" customWidth="1"/>
    <col min="11012" max="11012" width="1.7109375" style="43" customWidth="1"/>
    <col min="11013" max="11013" width="11.42578125" style="43" customWidth="1"/>
    <col min="11014" max="11014" width="1.28515625" style="43" customWidth="1"/>
    <col min="11015" max="11015" width="13.7109375" style="43" customWidth="1"/>
    <col min="11016" max="11016" width="1.28515625" style="43" customWidth="1"/>
    <col min="11017" max="11017" width="13.7109375" style="43" customWidth="1"/>
    <col min="11018" max="11018" width="1.28515625" style="43" customWidth="1"/>
    <col min="11019" max="11019" width="14.140625" style="43" customWidth="1"/>
    <col min="11020" max="11264" width="9.140625" style="43"/>
    <col min="11265" max="11265" width="22.28515625" style="43" customWidth="1"/>
    <col min="11266" max="11266" width="1.7109375" style="43" customWidth="1"/>
    <col min="11267" max="11267" width="30.42578125" style="43" customWidth="1"/>
    <col min="11268" max="11268" width="1.7109375" style="43" customWidth="1"/>
    <col min="11269" max="11269" width="11.42578125" style="43" customWidth="1"/>
    <col min="11270" max="11270" width="1.28515625" style="43" customWidth="1"/>
    <col min="11271" max="11271" width="13.7109375" style="43" customWidth="1"/>
    <col min="11272" max="11272" width="1.28515625" style="43" customWidth="1"/>
    <col min="11273" max="11273" width="13.7109375" style="43" customWidth="1"/>
    <col min="11274" max="11274" width="1.28515625" style="43" customWidth="1"/>
    <col min="11275" max="11275" width="14.140625" style="43" customWidth="1"/>
    <col min="11276" max="11520" width="9.140625" style="43"/>
    <col min="11521" max="11521" width="22.28515625" style="43" customWidth="1"/>
    <col min="11522" max="11522" width="1.7109375" style="43" customWidth="1"/>
    <col min="11523" max="11523" width="30.42578125" style="43" customWidth="1"/>
    <col min="11524" max="11524" width="1.7109375" style="43" customWidth="1"/>
    <col min="11525" max="11525" width="11.42578125" style="43" customWidth="1"/>
    <col min="11526" max="11526" width="1.28515625" style="43" customWidth="1"/>
    <col min="11527" max="11527" width="13.7109375" style="43" customWidth="1"/>
    <col min="11528" max="11528" width="1.28515625" style="43" customWidth="1"/>
    <col min="11529" max="11529" width="13.7109375" style="43" customWidth="1"/>
    <col min="11530" max="11530" width="1.28515625" style="43" customWidth="1"/>
    <col min="11531" max="11531" width="14.140625" style="43" customWidth="1"/>
    <col min="11532" max="11776" width="9.140625" style="43"/>
    <col min="11777" max="11777" width="22.28515625" style="43" customWidth="1"/>
    <col min="11778" max="11778" width="1.7109375" style="43" customWidth="1"/>
    <col min="11779" max="11779" width="30.42578125" style="43" customWidth="1"/>
    <col min="11780" max="11780" width="1.7109375" style="43" customWidth="1"/>
    <col min="11781" max="11781" width="11.42578125" style="43" customWidth="1"/>
    <col min="11782" max="11782" width="1.28515625" style="43" customWidth="1"/>
    <col min="11783" max="11783" width="13.7109375" style="43" customWidth="1"/>
    <col min="11784" max="11784" width="1.28515625" style="43" customWidth="1"/>
    <col min="11785" max="11785" width="13.7109375" style="43" customWidth="1"/>
    <col min="11786" max="11786" width="1.28515625" style="43" customWidth="1"/>
    <col min="11787" max="11787" width="14.140625" style="43" customWidth="1"/>
    <col min="11788" max="12032" width="9.140625" style="43"/>
    <col min="12033" max="12033" width="22.28515625" style="43" customWidth="1"/>
    <col min="12034" max="12034" width="1.7109375" style="43" customWidth="1"/>
    <col min="12035" max="12035" width="30.42578125" style="43" customWidth="1"/>
    <col min="12036" max="12036" width="1.7109375" style="43" customWidth="1"/>
    <col min="12037" max="12037" width="11.42578125" style="43" customWidth="1"/>
    <col min="12038" max="12038" width="1.28515625" style="43" customWidth="1"/>
    <col min="12039" max="12039" width="13.7109375" style="43" customWidth="1"/>
    <col min="12040" max="12040" width="1.28515625" style="43" customWidth="1"/>
    <col min="12041" max="12041" width="13.7109375" style="43" customWidth="1"/>
    <col min="12042" max="12042" width="1.28515625" style="43" customWidth="1"/>
    <col min="12043" max="12043" width="14.140625" style="43" customWidth="1"/>
    <col min="12044" max="12288" width="9.140625" style="43"/>
    <col min="12289" max="12289" width="22.28515625" style="43" customWidth="1"/>
    <col min="12290" max="12290" width="1.7109375" style="43" customWidth="1"/>
    <col min="12291" max="12291" width="30.42578125" style="43" customWidth="1"/>
    <col min="12292" max="12292" width="1.7109375" style="43" customWidth="1"/>
    <col min="12293" max="12293" width="11.42578125" style="43" customWidth="1"/>
    <col min="12294" max="12294" width="1.28515625" style="43" customWidth="1"/>
    <col min="12295" max="12295" width="13.7109375" style="43" customWidth="1"/>
    <col min="12296" max="12296" width="1.28515625" style="43" customWidth="1"/>
    <col min="12297" max="12297" width="13.7109375" style="43" customWidth="1"/>
    <col min="12298" max="12298" width="1.28515625" style="43" customWidth="1"/>
    <col min="12299" max="12299" width="14.140625" style="43" customWidth="1"/>
    <col min="12300" max="12544" width="9.140625" style="43"/>
    <col min="12545" max="12545" width="22.28515625" style="43" customWidth="1"/>
    <col min="12546" max="12546" width="1.7109375" style="43" customWidth="1"/>
    <col min="12547" max="12547" width="30.42578125" style="43" customWidth="1"/>
    <col min="12548" max="12548" width="1.7109375" style="43" customWidth="1"/>
    <col min="12549" max="12549" width="11.42578125" style="43" customWidth="1"/>
    <col min="12550" max="12550" width="1.28515625" style="43" customWidth="1"/>
    <col min="12551" max="12551" width="13.7109375" style="43" customWidth="1"/>
    <col min="12552" max="12552" width="1.28515625" style="43" customWidth="1"/>
    <col min="12553" max="12553" width="13.7109375" style="43" customWidth="1"/>
    <col min="12554" max="12554" width="1.28515625" style="43" customWidth="1"/>
    <col min="12555" max="12555" width="14.140625" style="43" customWidth="1"/>
    <col min="12556" max="12800" width="9.140625" style="43"/>
    <col min="12801" max="12801" width="22.28515625" style="43" customWidth="1"/>
    <col min="12802" max="12802" width="1.7109375" style="43" customWidth="1"/>
    <col min="12803" max="12803" width="30.42578125" style="43" customWidth="1"/>
    <col min="12804" max="12804" width="1.7109375" style="43" customWidth="1"/>
    <col min="12805" max="12805" width="11.42578125" style="43" customWidth="1"/>
    <col min="12806" max="12806" width="1.28515625" style="43" customWidth="1"/>
    <col min="12807" max="12807" width="13.7109375" style="43" customWidth="1"/>
    <col min="12808" max="12808" width="1.28515625" style="43" customWidth="1"/>
    <col min="12809" max="12809" width="13.7109375" style="43" customWidth="1"/>
    <col min="12810" max="12810" width="1.28515625" style="43" customWidth="1"/>
    <col min="12811" max="12811" width="14.140625" style="43" customWidth="1"/>
    <col min="12812" max="13056" width="9.140625" style="43"/>
    <col min="13057" max="13057" width="22.28515625" style="43" customWidth="1"/>
    <col min="13058" max="13058" width="1.7109375" style="43" customWidth="1"/>
    <col min="13059" max="13059" width="30.42578125" style="43" customWidth="1"/>
    <col min="13060" max="13060" width="1.7109375" style="43" customWidth="1"/>
    <col min="13061" max="13061" width="11.42578125" style="43" customWidth="1"/>
    <col min="13062" max="13062" width="1.28515625" style="43" customWidth="1"/>
    <col min="13063" max="13063" width="13.7109375" style="43" customWidth="1"/>
    <col min="13064" max="13064" width="1.28515625" style="43" customWidth="1"/>
    <col min="13065" max="13065" width="13.7109375" style="43" customWidth="1"/>
    <col min="13066" max="13066" width="1.28515625" style="43" customWidth="1"/>
    <col min="13067" max="13067" width="14.140625" style="43" customWidth="1"/>
    <col min="13068" max="13312" width="9.140625" style="43"/>
    <col min="13313" max="13313" width="22.28515625" style="43" customWidth="1"/>
    <col min="13314" max="13314" width="1.7109375" style="43" customWidth="1"/>
    <col min="13315" max="13315" width="30.42578125" style="43" customWidth="1"/>
    <col min="13316" max="13316" width="1.7109375" style="43" customWidth="1"/>
    <col min="13317" max="13317" width="11.42578125" style="43" customWidth="1"/>
    <col min="13318" max="13318" width="1.28515625" style="43" customWidth="1"/>
    <col min="13319" max="13319" width="13.7109375" style="43" customWidth="1"/>
    <col min="13320" max="13320" width="1.28515625" style="43" customWidth="1"/>
    <col min="13321" max="13321" width="13.7109375" style="43" customWidth="1"/>
    <col min="13322" max="13322" width="1.28515625" style="43" customWidth="1"/>
    <col min="13323" max="13323" width="14.140625" style="43" customWidth="1"/>
    <col min="13324" max="13568" width="9.140625" style="43"/>
    <col min="13569" max="13569" width="22.28515625" style="43" customWidth="1"/>
    <col min="13570" max="13570" width="1.7109375" style="43" customWidth="1"/>
    <col min="13571" max="13571" width="30.42578125" style="43" customWidth="1"/>
    <col min="13572" max="13572" width="1.7109375" style="43" customWidth="1"/>
    <col min="13573" max="13573" width="11.42578125" style="43" customWidth="1"/>
    <col min="13574" max="13574" width="1.28515625" style="43" customWidth="1"/>
    <col min="13575" max="13575" width="13.7109375" style="43" customWidth="1"/>
    <col min="13576" max="13576" width="1.28515625" style="43" customWidth="1"/>
    <col min="13577" max="13577" width="13.7109375" style="43" customWidth="1"/>
    <col min="13578" max="13578" width="1.28515625" style="43" customWidth="1"/>
    <col min="13579" max="13579" width="14.140625" style="43" customWidth="1"/>
    <col min="13580" max="13824" width="9.140625" style="43"/>
    <col min="13825" max="13825" width="22.28515625" style="43" customWidth="1"/>
    <col min="13826" max="13826" width="1.7109375" style="43" customWidth="1"/>
    <col min="13827" max="13827" width="30.42578125" style="43" customWidth="1"/>
    <col min="13828" max="13828" width="1.7109375" style="43" customWidth="1"/>
    <col min="13829" max="13829" width="11.42578125" style="43" customWidth="1"/>
    <col min="13830" max="13830" width="1.28515625" style="43" customWidth="1"/>
    <col min="13831" max="13831" width="13.7109375" style="43" customWidth="1"/>
    <col min="13832" max="13832" width="1.28515625" style="43" customWidth="1"/>
    <col min="13833" max="13833" width="13.7109375" style="43" customWidth="1"/>
    <col min="13834" max="13834" width="1.28515625" style="43" customWidth="1"/>
    <col min="13835" max="13835" width="14.140625" style="43" customWidth="1"/>
    <col min="13836" max="14080" width="9.140625" style="43"/>
    <col min="14081" max="14081" width="22.28515625" style="43" customWidth="1"/>
    <col min="14082" max="14082" width="1.7109375" style="43" customWidth="1"/>
    <col min="14083" max="14083" width="30.42578125" style="43" customWidth="1"/>
    <col min="14084" max="14084" width="1.7109375" style="43" customWidth="1"/>
    <col min="14085" max="14085" width="11.42578125" style="43" customWidth="1"/>
    <col min="14086" max="14086" width="1.28515625" style="43" customWidth="1"/>
    <col min="14087" max="14087" width="13.7109375" style="43" customWidth="1"/>
    <col min="14088" max="14088" width="1.28515625" style="43" customWidth="1"/>
    <col min="14089" max="14089" width="13.7109375" style="43" customWidth="1"/>
    <col min="14090" max="14090" width="1.28515625" style="43" customWidth="1"/>
    <col min="14091" max="14091" width="14.140625" style="43" customWidth="1"/>
    <col min="14092" max="14336" width="9.140625" style="43"/>
    <col min="14337" max="14337" width="22.28515625" style="43" customWidth="1"/>
    <col min="14338" max="14338" width="1.7109375" style="43" customWidth="1"/>
    <col min="14339" max="14339" width="30.42578125" style="43" customWidth="1"/>
    <col min="14340" max="14340" width="1.7109375" style="43" customWidth="1"/>
    <col min="14341" max="14341" width="11.42578125" style="43" customWidth="1"/>
    <col min="14342" max="14342" width="1.28515625" style="43" customWidth="1"/>
    <col min="14343" max="14343" width="13.7109375" style="43" customWidth="1"/>
    <col min="14344" max="14344" width="1.28515625" style="43" customWidth="1"/>
    <col min="14345" max="14345" width="13.7109375" style="43" customWidth="1"/>
    <col min="14346" max="14346" width="1.28515625" style="43" customWidth="1"/>
    <col min="14347" max="14347" width="14.140625" style="43" customWidth="1"/>
    <col min="14348" max="14592" width="9.140625" style="43"/>
    <col min="14593" max="14593" width="22.28515625" style="43" customWidth="1"/>
    <col min="14594" max="14594" width="1.7109375" style="43" customWidth="1"/>
    <col min="14595" max="14595" width="30.42578125" style="43" customWidth="1"/>
    <col min="14596" max="14596" width="1.7109375" style="43" customWidth="1"/>
    <col min="14597" max="14597" width="11.42578125" style="43" customWidth="1"/>
    <col min="14598" max="14598" width="1.28515625" style="43" customWidth="1"/>
    <col min="14599" max="14599" width="13.7109375" style="43" customWidth="1"/>
    <col min="14600" max="14600" width="1.28515625" style="43" customWidth="1"/>
    <col min="14601" max="14601" width="13.7109375" style="43" customWidth="1"/>
    <col min="14602" max="14602" width="1.28515625" style="43" customWidth="1"/>
    <col min="14603" max="14603" width="14.140625" style="43" customWidth="1"/>
    <col min="14604" max="14848" width="9.140625" style="43"/>
    <col min="14849" max="14849" width="22.28515625" style="43" customWidth="1"/>
    <col min="14850" max="14850" width="1.7109375" style="43" customWidth="1"/>
    <col min="14851" max="14851" width="30.42578125" style="43" customWidth="1"/>
    <col min="14852" max="14852" width="1.7109375" style="43" customWidth="1"/>
    <col min="14853" max="14853" width="11.42578125" style="43" customWidth="1"/>
    <col min="14854" max="14854" width="1.28515625" style="43" customWidth="1"/>
    <col min="14855" max="14855" width="13.7109375" style="43" customWidth="1"/>
    <col min="14856" max="14856" width="1.28515625" style="43" customWidth="1"/>
    <col min="14857" max="14857" width="13.7109375" style="43" customWidth="1"/>
    <col min="14858" max="14858" width="1.28515625" style="43" customWidth="1"/>
    <col min="14859" max="14859" width="14.140625" style="43" customWidth="1"/>
    <col min="14860" max="15104" width="9.140625" style="43"/>
    <col min="15105" max="15105" width="22.28515625" style="43" customWidth="1"/>
    <col min="15106" max="15106" width="1.7109375" style="43" customWidth="1"/>
    <col min="15107" max="15107" width="30.42578125" style="43" customWidth="1"/>
    <col min="15108" max="15108" width="1.7109375" style="43" customWidth="1"/>
    <col min="15109" max="15109" width="11.42578125" style="43" customWidth="1"/>
    <col min="15110" max="15110" width="1.28515625" style="43" customWidth="1"/>
    <col min="15111" max="15111" width="13.7109375" style="43" customWidth="1"/>
    <col min="15112" max="15112" width="1.28515625" style="43" customWidth="1"/>
    <col min="15113" max="15113" width="13.7109375" style="43" customWidth="1"/>
    <col min="15114" max="15114" width="1.28515625" style="43" customWidth="1"/>
    <col min="15115" max="15115" width="14.140625" style="43" customWidth="1"/>
    <col min="15116" max="15360" width="9.140625" style="43"/>
    <col min="15361" max="15361" width="22.28515625" style="43" customWidth="1"/>
    <col min="15362" max="15362" width="1.7109375" style="43" customWidth="1"/>
    <col min="15363" max="15363" width="30.42578125" style="43" customWidth="1"/>
    <col min="15364" max="15364" width="1.7109375" style="43" customWidth="1"/>
    <col min="15365" max="15365" width="11.42578125" style="43" customWidth="1"/>
    <col min="15366" max="15366" width="1.28515625" style="43" customWidth="1"/>
    <col min="15367" max="15367" width="13.7109375" style="43" customWidth="1"/>
    <col min="15368" max="15368" width="1.28515625" style="43" customWidth="1"/>
    <col min="15369" max="15369" width="13.7109375" style="43" customWidth="1"/>
    <col min="15370" max="15370" width="1.28515625" style="43" customWidth="1"/>
    <col min="15371" max="15371" width="14.140625" style="43" customWidth="1"/>
    <col min="15372" max="15616" width="9.140625" style="43"/>
    <col min="15617" max="15617" width="22.28515625" style="43" customWidth="1"/>
    <col min="15618" max="15618" width="1.7109375" style="43" customWidth="1"/>
    <col min="15619" max="15619" width="30.42578125" style="43" customWidth="1"/>
    <col min="15620" max="15620" width="1.7109375" style="43" customWidth="1"/>
    <col min="15621" max="15621" width="11.42578125" style="43" customWidth="1"/>
    <col min="15622" max="15622" width="1.28515625" style="43" customWidth="1"/>
    <col min="15623" max="15623" width="13.7109375" style="43" customWidth="1"/>
    <col min="15624" max="15624" width="1.28515625" style="43" customWidth="1"/>
    <col min="15625" max="15625" width="13.7109375" style="43" customWidth="1"/>
    <col min="15626" max="15626" width="1.28515625" style="43" customWidth="1"/>
    <col min="15627" max="15627" width="14.140625" style="43" customWidth="1"/>
    <col min="15628" max="15872" width="9.140625" style="43"/>
    <col min="15873" max="15873" width="22.28515625" style="43" customWidth="1"/>
    <col min="15874" max="15874" width="1.7109375" style="43" customWidth="1"/>
    <col min="15875" max="15875" width="30.42578125" style="43" customWidth="1"/>
    <col min="15876" max="15876" width="1.7109375" style="43" customWidth="1"/>
    <col min="15877" max="15877" width="11.42578125" style="43" customWidth="1"/>
    <col min="15878" max="15878" width="1.28515625" style="43" customWidth="1"/>
    <col min="15879" max="15879" width="13.7109375" style="43" customWidth="1"/>
    <col min="15880" max="15880" width="1.28515625" style="43" customWidth="1"/>
    <col min="15881" max="15881" width="13.7109375" style="43" customWidth="1"/>
    <col min="15882" max="15882" width="1.28515625" style="43" customWidth="1"/>
    <col min="15883" max="15883" width="14.140625" style="43" customWidth="1"/>
    <col min="15884" max="16128" width="9.140625" style="43"/>
    <col min="16129" max="16129" width="22.28515625" style="43" customWidth="1"/>
    <col min="16130" max="16130" width="1.7109375" style="43" customWidth="1"/>
    <col min="16131" max="16131" width="30.42578125" style="43" customWidth="1"/>
    <col min="16132" max="16132" width="1.7109375" style="43" customWidth="1"/>
    <col min="16133" max="16133" width="11.42578125" style="43" customWidth="1"/>
    <col min="16134" max="16134" width="1.28515625" style="43" customWidth="1"/>
    <col min="16135" max="16135" width="13.7109375" style="43" customWidth="1"/>
    <col min="16136" max="16136" width="1.28515625" style="43" customWidth="1"/>
    <col min="16137" max="16137" width="13.7109375" style="43" customWidth="1"/>
    <col min="16138" max="16138" width="1.28515625" style="43" customWidth="1"/>
    <col min="16139" max="16139" width="14.140625" style="43" customWidth="1"/>
    <col min="16140" max="16384" width="9.140625" style="43"/>
  </cols>
  <sheetData>
    <row r="1" spans="1:11" ht="23.25">
      <c r="A1" s="235"/>
      <c r="B1" s="41"/>
      <c r="C1" s="237" t="s">
        <v>156</v>
      </c>
      <c r="D1" s="237"/>
      <c r="E1" s="237"/>
      <c r="F1" s="237"/>
      <c r="G1" s="237"/>
      <c r="H1" s="237"/>
      <c r="I1" s="237"/>
      <c r="J1" s="237"/>
      <c r="K1" s="237"/>
    </row>
    <row r="2" spans="1:11" ht="15">
      <c r="A2" s="235"/>
      <c r="B2" s="41"/>
      <c r="C2" s="238" t="s">
        <v>62</v>
      </c>
      <c r="D2" s="239"/>
      <c r="E2" s="239"/>
      <c r="F2" s="239"/>
      <c r="G2" s="239"/>
      <c r="H2" s="239"/>
      <c r="I2" s="239"/>
      <c r="J2" s="239"/>
      <c r="K2" s="239"/>
    </row>
    <row r="3" spans="1:11" ht="15">
      <c r="A3" s="235"/>
      <c r="B3" s="41"/>
      <c r="C3" s="41"/>
      <c r="D3" s="41"/>
      <c r="E3" s="44"/>
      <c r="F3" s="44"/>
      <c r="G3" s="42"/>
      <c r="H3" s="42"/>
      <c r="I3" s="42"/>
      <c r="J3" s="45"/>
      <c r="K3" s="45"/>
    </row>
    <row r="4" spans="1:11" ht="15.75" thickBot="1">
      <c r="A4" s="236"/>
      <c r="B4" s="46"/>
      <c r="C4" s="46"/>
      <c r="D4" s="46"/>
      <c r="E4" s="46"/>
      <c r="F4" s="46"/>
      <c r="G4" s="47"/>
      <c r="H4" s="47"/>
      <c r="I4" s="47"/>
      <c r="J4" s="47"/>
      <c r="K4" s="47"/>
    </row>
    <row r="5" spans="1:11" ht="15">
      <c r="A5" s="49"/>
      <c r="B5" s="50"/>
      <c r="C5" s="41"/>
      <c r="D5" s="41"/>
      <c r="E5" s="41"/>
      <c r="F5" s="41"/>
      <c r="G5" s="51"/>
      <c r="H5" s="51"/>
      <c r="I5" s="51"/>
      <c r="J5" s="51"/>
      <c r="K5" s="51"/>
    </row>
    <row r="6" spans="1:11" ht="16.5">
      <c r="A6" s="240" t="s">
        <v>63</v>
      </c>
      <c r="B6" s="52"/>
      <c r="C6" s="53" t="s">
        <v>92</v>
      </c>
      <c r="D6" s="54"/>
      <c r="E6" s="55"/>
      <c r="F6" s="55"/>
      <c r="G6" s="55"/>
      <c r="H6" s="55"/>
      <c r="I6" s="55"/>
      <c r="J6" s="54"/>
      <c r="K6" s="55"/>
    </row>
    <row r="7" spans="1:11" ht="15">
      <c r="A7" s="240"/>
      <c r="B7" s="56"/>
      <c r="C7" s="57"/>
      <c r="D7" s="58"/>
      <c r="E7" s="60"/>
      <c r="F7" s="60"/>
      <c r="G7" s="60" t="s">
        <v>4</v>
      </c>
      <c r="H7" s="60"/>
      <c r="I7" s="60" t="s">
        <v>5</v>
      </c>
      <c r="J7" s="59"/>
      <c r="K7" s="60" t="s">
        <v>4</v>
      </c>
    </row>
    <row r="8" spans="1:11" ht="15">
      <c r="A8" s="241" t="s">
        <v>66</v>
      </c>
      <c r="B8" s="56"/>
      <c r="C8" s="57" t="s">
        <v>67</v>
      </c>
      <c r="D8" s="61"/>
      <c r="E8" s="62"/>
      <c r="F8" s="62"/>
      <c r="G8" s="62" t="s">
        <v>69</v>
      </c>
      <c r="H8" s="62"/>
      <c r="I8" s="62" t="s">
        <v>69</v>
      </c>
      <c r="J8" s="62"/>
      <c r="K8" s="62" t="s">
        <v>70</v>
      </c>
    </row>
    <row r="9" spans="1:11" ht="13.5">
      <c r="A9" s="241"/>
      <c r="B9" s="97"/>
      <c r="C9" s="64"/>
      <c r="D9" s="64"/>
      <c r="E9" s="64"/>
      <c r="F9" s="64"/>
      <c r="G9" s="64"/>
      <c r="H9" s="64"/>
      <c r="I9" s="64"/>
      <c r="J9" s="64"/>
      <c r="K9" s="64"/>
    </row>
    <row r="10" spans="1:11">
      <c r="A10" s="241"/>
      <c r="B10" s="97"/>
      <c r="C10" s="243" t="s">
        <v>93</v>
      </c>
      <c r="D10" s="243"/>
      <c r="E10" s="5"/>
      <c r="F10" s="5"/>
      <c r="G10" s="5"/>
      <c r="H10" s="5"/>
      <c r="I10" s="5"/>
      <c r="J10" s="5"/>
      <c r="K10" s="5"/>
    </row>
    <row r="11" spans="1:11">
      <c r="A11" s="241"/>
      <c r="B11" s="97"/>
      <c r="C11" s="98" t="s">
        <v>81</v>
      </c>
      <c r="D11" s="2"/>
      <c r="E11" s="2"/>
      <c r="F11" s="2"/>
      <c r="G11" s="2"/>
      <c r="H11" s="2"/>
      <c r="I11" s="2"/>
      <c r="J11" s="2"/>
      <c r="K11" s="2"/>
    </row>
    <row r="12" spans="1:11">
      <c r="A12" s="241"/>
      <c r="B12" s="97"/>
      <c r="C12" s="5" t="s">
        <v>157</v>
      </c>
      <c r="D12" s="39"/>
      <c r="G12" s="39">
        <v>120000</v>
      </c>
      <c r="H12" s="39"/>
      <c r="I12" s="39">
        <v>121736</v>
      </c>
      <c r="J12" s="39"/>
      <c r="K12" s="39">
        <v>123000</v>
      </c>
    </row>
    <row r="13" spans="1:11" hidden="1">
      <c r="A13" s="241"/>
      <c r="B13" s="97"/>
      <c r="C13" s="5"/>
      <c r="D13" s="99"/>
      <c r="G13" s="99"/>
      <c r="H13" s="99"/>
      <c r="I13" s="99"/>
      <c r="K13" s="99"/>
    </row>
    <row r="14" spans="1:11" hidden="1">
      <c r="A14" s="241"/>
      <c r="B14" s="97"/>
      <c r="C14" s="5"/>
      <c r="D14" s="99"/>
      <c r="G14" s="99"/>
      <c r="H14" s="99"/>
      <c r="I14" s="99"/>
      <c r="K14" s="99"/>
    </row>
    <row r="15" spans="1:11" hidden="1">
      <c r="A15" s="241"/>
      <c r="B15" s="97"/>
      <c r="C15" s="5"/>
      <c r="D15" s="99"/>
      <c r="G15" s="99"/>
      <c r="H15" s="99"/>
      <c r="I15" s="99"/>
      <c r="K15" s="99"/>
    </row>
    <row r="16" spans="1:11">
      <c r="A16" s="241"/>
      <c r="B16" s="97"/>
      <c r="C16" s="5" t="s">
        <v>98</v>
      </c>
      <c r="D16" s="99"/>
      <c r="G16" s="100">
        <v>0</v>
      </c>
      <c r="H16" s="99"/>
      <c r="I16" s="100">
        <v>7236</v>
      </c>
      <c r="K16" s="100">
        <v>0</v>
      </c>
    </row>
    <row r="17" spans="1:11">
      <c r="A17" s="241"/>
      <c r="B17" s="97"/>
      <c r="C17" s="97"/>
      <c r="D17" s="97"/>
      <c r="G17" s="99"/>
      <c r="H17" s="99"/>
      <c r="I17" s="99"/>
      <c r="K17" s="99"/>
    </row>
    <row r="18" spans="1:11" hidden="1">
      <c r="A18" s="241"/>
      <c r="B18" s="97"/>
      <c r="C18" s="5"/>
      <c r="D18" s="97"/>
      <c r="G18" s="99"/>
      <c r="H18" s="99"/>
      <c r="I18" s="99"/>
      <c r="K18" s="99"/>
    </row>
    <row r="19" spans="1:11">
      <c r="A19" s="241"/>
      <c r="B19" s="97"/>
      <c r="C19" s="98" t="s">
        <v>99</v>
      </c>
      <c r="D19" s="97"/>
      <c r="G19" s="99">
        <f>SUM(G12:G18)</f>
        <v>120000</v>
      </c>
      <c r="H19" s="99"/>
      <c r="I19" s="99">
        <f>SUM(I12:I18)</f>
        <v>128972</v>
      </c>
      <c r="K19" s="99">
        <f>SUM(K12:K18)</f>
        <v>123000</v>
      </c>
    </row>
    <row r="20" spans="1:11">
      <c r="A20" s="241"/>
      <c r="B20" s="97"/>
      <c r="C20" s="5"/>
      <c r="D20" s="39"/>
      <c r="G20" s="39"/>
      <c r="H20" s="39"/>
      <c r="I20" s="39"/>
      <c r="J20" s="39"/>
      <c r="K20" s="39"/>
    </row>
    <row r="21" spans="1:11">
      <c r="A21" s="241"/>
      <c r="B21" s="97"/>
      <c r="C21" s="98" t="s">
        <v>82</v>
      </c>
      <c r="D21" s="2"/>
      <c r="G21" s="2"/>
      <c r="H21" s="2"/>
      <c r="I21" s="2"/>
      <c r="J21" s="2"/>
      <c r="K21" s="2"/>
    </row>
    <row r="22" spans="1:11">
      <c r="A22" s="241"/>
      <c r="B22" s="97"/>
      <c r="C22" s="5" t="s">
        <v>158</v>
      </c>
      <c r="D22" s="99"/>
      <c r="G22" s="99">
        <v>65000</v>
      </c>
      <c r="H22" s="99"/>
      <c r="I22" s="99">
        <v>0</v>
      </c>
      <c r="J22" s="99"/>
      <c r="K22" s="99">
        <v>65000</v>
      </c>
    </row>
    <row r="23" spans="1:11">
      <c r="A23" s="241"/>
      <c r="B23" s="97"/>
      <c r="C23" s="5" t="s">
        <v>159</v>
      </c>
      <c r="D23" s="99"/>
      <c r="G23" s="99">
        <v>220000</v>
      </c>
      <c r="H23" s="99"/>
      <c r="I23" s="99">
        <v>0</v>
      </c>
      <c r="J23" s="99"/>
      <c r="K23" s="99">
        <v>220000</v>
      </c>
    </row>
    <row r="24" spans="1:11">
      <c r="A24" s="241"/>
      <c r="B24" s="97"/>
      <c r="C24" s="5" t="s">
        <v>160</v>
      </c>
      <c r="D24" s="97"/>
      <c r="G24" s="99">
        <v>41500</v>
      </c>
      <c r="H24" s="99"/>
      <c r="I24" s="99">
        <v>41538</v>
      </c>
      <c r="J24" s="99"/>
      <c r="K24" s="99">
        <v>41500</v>
      </c>
    </row>
    <row r="25" spans="1:11">
      <c r="A25" s="241"/>
      <c r="B25" s="97"/>
      <c r="C25" s="5" t="s">
        <v>161</v>
      </c>
      <c r="D25" s="97"/>
      <c r="G25" s="99">
        <v>52729</v>
      </c>
      <c r="H25" s="99"/>
      <c r="I25" s="99">
        <v>51984</v>
      </c>
      <c r="J25" s="99"/>
      <c r="K25" s="99">
        <v>52729</v>
      </c>
    </row>
    <row r="26" spans="1:11">
      <c r="A26" s="241"/>
      <c r="B26" s="97"/>
      <c r="C26" s="5" t="s">
        <v>102</v>
      </c>
      <c r="D26" s="99"/>
      <c r="G26" s="100">
        <v>12481</v>
      </c>
      <c r="H26" s="99"/>
      <c r="I26" s="100">
        <v>0</v>
      </c>
      <c r="J26" s="99"/>
      <c r="K26" s="100">
        <v>12481</v>
      </c>
    </row>
    <row r="27" spans="1:11" ht="15">
      <c r="A27" s="101"/>
      <c r="B27" s="84"/>
      <c r="C27" s="5"/>
      <c r="D27" s="97"/>
      <c r="G27" s="99"/>
      <c r="H27" s="99"/>
      <c r="I27" s="99"/>
      <c r="J27" s="99"/>
      <c r="K27" s="99"/>
    </row>
    <row r="28" spans="1:11" ht="15">
      <c r="A28" s="83"/>
      <c r="B28" s="84"/>
      <c r="C28" s="98" t="s">
        <v>162</v>
      </c>
      <c r="D28" s="97"/>
      <c r="G28" s="100">
        <f>SUM(G22:G27)</f>
        <v>391710</v>
      </c>
      <c r="H28" s="99"/>
      <c r="I28" s="100">
        <f>SUM(I22:I27)</f>
        <v>93522</v>
      </c>
      <c r="J28" s="99"/>
      <c r="K28" s="100">
        <f>SUM(K22:K27)</f>
        <v>391710</v>
      </c>
    </row>
    <row r="29" spans="1:11" ht="18">
      <c r="A29" s="87" t="s">
        <v>85</v>
      </c>
      <c r="B29" s="84"/>
      <c r="C29" s="5"/>
      <c r="D29" s="99"/>
      <c r="G29" s="99"/>
      <c r="H29" s="99"/>
      <c r="I29" s="99"/>
      <c r="J29" s="99"/>
      <c r="K29" s="99"/>
    </row>
    <row r="30" spans="1:11" ht="15">
      <c r="A30" s="233"/>
      <c r="B30" s="84"/>
      <c r="C30" s="98" t="s">
        <v>104</v>
      </c>
      <c r="D30" s="99"/>
      <c r="G30" s="99"/>
      <c r="H30" s="99"/>
      <c r="I30" s="99"/>
      <c r="J30" s="99"/>
      <c r="K30" s="99"/>
    </row>
    <row r="31" spans="1:11" ht="15">
      <c r="A31" s="233"/>
      <c r="B31" s="84"/>
      <c r="C31" s="5" t="s">
        <v>105</v>
      </c>
      <c r="D31" s="99"/>
      <c r="G31" s="99">
        <v>25000</v>
      </c>
      <c r="H31" s="99"/>
      <c r="I31" s="99">
        <v>0</v>
      </c>
      <c r="J31" s="99"/>
      <c r="K31" s="99">
        <v>25000</v>
      </c>
    </row>
    <row r="32" spans="1:11" ht="15">
      <c r="A32" s="233"/>
      <c r="B32" s="84"/>
      <c r="C32" s="5" t="s">
        <v>106</v>
      </c>
      <c r="D32" s="99"/>
      <c r="G32" s="99">
        <v>43200</v>
      </c>
      <c r="H32" s="99"/>
      <c r="I32" s="99">
        <v>7200</v>
      </c>
      <c r="J32" s="99"/>
      <c r="K32" s="99">
        <v>43200</v>
      </c>
    </row>
    <row r="33" spans="1:11" ht="15">
      <c r="A33" s="233"/>
      <c r="B33" s="84"/>
      <c r="C33" s="5" t="s">
        <v>107</v>
      </c>
      <c r="D33" s="99"/>
      <c r="G33" s="100">
        <v>10800</v>
      </c>
      <c r="H33" s="99"/>
      <c r="I33" s="100">
        <v>3600</v>
      </c>
      <c r="K33" s="100">
        <v>10800</v>
      </c>
    </row>
    <row r="34" spans="1:11" ht="15">
      <c r="A34" s="233"/>
      <c r="B34" s="84"/>
      <c r="C34" s="5"/>
      <c r="D34" s="97"/>
      <c r="G34" s="99"/>
      <c r="H34" s="99"/>
      <c r="I34" s="99"/>
      <c r="K34" s="99"/>
    </row>
    <row r="35" spans="1:11" ht="15">
      <c r="A35" s="233"/>
      <c r="B35" s="84"/>
      <c r="C35" s="98" t="s">
        <v>108</v>
      </c>
      <c r="D35" s="97"/>
      <c r="G35" s="100">
        <f>SUM(G31:G33)</f>
        <v>79000</v>
      </c>
      <c r="H35" s="99"/>
      <c r="I35" s="100">
        <f>SUM(I31:I33)</f>
        <v>10800</v>
      </c>
      <c r="J35" s="99"/>
      <c r="K35" s="100">
        <f>SUM(K31:K33)</f>
        <v>79000</v>
      </c>
    </row>
    <row r="36" spans="1:11" ht="15">
      <c r="A36" s="233"/>
      <c r="B36" s="84"/>
      <c r="C36" s="98"/>
      <c r="D36" s="99"/>
      <c r="G36" s="99"/>
      <c r="H36" s="99"/>
      <c r="I36" s="99"/>
      <c r="J36" s="99"/>
      <c r="K36" s="99"/>
    </row>
    <row r="37" spans="1:11" ht="15">
      <c r="A37" s="102"/>
      <c r="B37" s="84"/>
      <c r="C37" s="98" t="s">
        <v>109</v>
      </c>
      <c r="D37" s="99"/>
      <c r="G37" s="99">
        <f>SUM(G19,G28,G35)</f>
        <v>590710</v>
      </c>
      <c r="H37" s="99"/>
      <c r="I37" s="99">
        <f>SUM(I19,I28,I35)</f>
        <v>233294</v>
      </c>
      <c r="J37" s="99"/>
      <c r="K37" s="99">
        <f>SUM(K19,K28,K35)</f>
        <v>593710</v>
      </c>
    </row>
    <row r="38" spans="1:11" ht="15">
      <c r="A38" s="102"/>
      <c r="B38" s="84"/>
      <c r="C38" s="98" t="s">
        <v>110</v>
      </c>
      <c r="D38" s="99"/>
      <c r="G38" s="99"/>
      <c r="H38" s="99"/>
      <c r="I38" s="99"/>
      <c r="J38" s="99"/>
      <c r="K38" s="99"/>
    </row>
    <row r="39" spans="1:11" ht="15">
      <c r="A39" s="102"/>
      <c r="B39" s="84"/>
      <c r="C39" s="5" t="s">
        <v>111</v>
      </c>
      <c r="D39" s="99"/>
      <c r="G39" s="99">
        <v>45189</v>
      </c>
      <c r="H39" s="99"/>
      <c r="I39" s="99">
        <v>17072</v>
      </c>
      <c r="J39" s="99"/>
      <c r="K39" s="99">
        <v>45419</v>
      </c>
    </row>
    <row r="40" spans="1:11" ht="15">
      <c r="A40" s="102"/>
      <c r="B40" s="84"/>
      <c r="C40" s="5" t="s">
        <v>112</v>
      </c>
      <c r="D40" s="99"/>
      <c r="G40" s="99">
        <v>26709</v>
      </c>
      <c r="H40" s="99"/>
      <c r="I40" s="99">
        <v>18400</v>
      </c>
      <c r="J40" s="99"/>
      <c r="K40" s="99">
        <v>26869</v>
      </c>
    </row>
    <row r="41" spans="1:11" ht="15">
      <c r="A41" s="102"/>
      <c r="B41" s="84"/>
      <c r="C41" s="5" t="s">
        <v>113</v>
      </c>
      <c r="D41" s="99"/>
      <c r="G41" s="99">
        <v>41350</v>
      </c>
      <c r="H41" s="99"/>
      <c r="I41" s="99">
        <v>18992</v>
      </c>
      <c r="K41" s="99">
        <v>48328</v>
      </c>
    </row>
    <row r="42" spans="1:11" ht="15">
      <c r="A42" s="103"/>
      <c r="B42" s="84"/>
      <c r="C42" s="5" t="s">
        <v>114</v>
      </c>
      <c r="D42" s="97"/>
      <c r="G42" s="100">
        <v>15600</v>
      </c>
      <c r="H42" s="99"/>
      <c r="I42" s="100">
        <v>5850</v>
      </c>
      <c r="K42" s="100">
        <v>15600</v>
      </c>
    </row>
    <row r="43" spans="1:11" ht="15">
      <c r="A43" s="103"/>
      <c r="B43" s="84"/>
      <c r="C43" s="5"/>
      <c r="D43" s="97"/>
      <c r="G43" s="99"/>
      <c r="H43" s="99"/>
      <c r="I43" s="99"/>
      <c r="K43" s="99"/>
    </row>
    <row r="44" spans="1:11" ht="15">
      <c r="A44" s="103"/>
      <c r="B44" s="84"/>
      <c r="C44" s="98" t="s">
        <v>115</v>
      </c>
      <c r="D44" s="97"/>
      <c r="G44" s="100">
        <f>SUM(G37:G42)</f>
        <v>719558</v>
      </c>
      <c r="H44" s="99"/>
      <c r="I44" s="100">
        <f>SUM(I37:I42)</f>
        <v>293608</v>
      </c>
      <c r="K44" s="100">
        <f>SUM(K37:K42)</f>
        <v>729926</v>
      </c>
    </row>
    <row r="45" spans="1:11" ht="15">
      <c r="A45" s="103"/>
      <c r="B45" s="84"/>
      <c r="C45" s="123"/>
      <c r="D45" s="5"/>
      <c r="G45" s="5"/>
      <c r="H45" s="5"/>
      <c r="I45" s="5"/>
      <c r="J45" s="5"/>
      <c r="K45" s="5"/>
    </row>
    <row r="46" spans="1:11" ht="15">
      <c r="A46" s="103"/>
      <c r="B46" s="84"/>
      <c r="C46" s="104" t="s">
        <v>116</v>
      </c>
      <c r="D46" s="105"/>
      <c r="G46" s="5"/>
      <c r="H46" s="5"/>
      <c r="I46" s="5"/>
      <c r="J46" s="5"/>
      <c r="K46" s="5"/>
    </row>
    <row r="47" spans="1:11" ht="15">
      <c r="A47" s="103"/>
      <c r="B47" s="84"/>
      <c r="C47" s="5" t="s">
        <v>117</v>
      </c>
      <c r="D47" s="105"/>
      <c r="G47" s="99">
        <v>5000</v>
      </c>
      <c r="H47" s="99"/>
      <c r="I47" s="99">
        <v>1200</v>
      </c>
      <c r="J47" s="5"/>
      <c r="K47" s="99">
        <v>5000</v>
      </c>
    </row>
    <row r="48" spans="1:11" ht="15">
      <c r="A48" s="103"/>
      <c r="B48" s="84"/>
      <c r="C48" s="5" t="s">
        <v>163</v>
      </c>
      <c r="D48" s="97"/>
      <c r="G48" s="100">
        <v>11821</v>
      </c>
      <c r="H48" s="99"/>
      <c r="I48" s="100">
        <v>4500</v>
      </c>
      <c r="K48" s="100">
        <v>10000</v>
      </c>
    </row>
    <row r="49" spans="1:11" ht="15">
      <c r="A49" s="103"/>
      <c r="B49" s="84"/>
      <c r="C49" s="5"/>
      <c r="D49" s="97"/>
      <c r="G49" s="99"/>
      <c r="H49" s="99"/>
      <c r="I49" s="99"/>
      <c r="J49" s="99"/>
      <c r="K49" s="99"/>
    </row>
    <row r="50" spans="1:11" ht="15">
      <c r="A50" s="103"/>
      <c r="B50" s="95"/>
      <c r="C50" s="98" t="s">
        <v>118</v>
      </c>
      <c r="D50" s="97"/>
      <c r="G50" s="100">
        <f>SUM(G47:G49)</f>
        <v>16821</v>
      </c>
      <c r="H50" s="99"/>
      <c r="I50" s="100">
        <f>SUM(I47:I49)</f>
        <v>5700</v>
      </c>
      <c r="J50" s="99"/>
      <c r="K50" s="100">
        <f>SUM(K47:K49)</f>
        <v>15000</v>
      </c>
    </row>
    <row r="51" spans="1:11" ht="15">
      <c r="A51" s="103"/>
      <c r="B51" s="95"/>
      <c r="C51" s="5"/>
      <c r="D51" s="97"/>
      <c r="G51" s="99"/>
      <c r="H51" s="99"/>
      <c r="I51" s="99"/>
      <c r="J51" s="99"/>
      <c r="K51" s="99"/>
    </row>
    <row r="52" spans="1:11" ht="15">
      <c r="A52" s="103"/>
      <c r="B52" s="95"/>
      <c r="C52" s="106" t="s">
        <v>119</v>
      </c>
      <c r="D52" s="5"/>
      <c r="G52" s="5"/>
      <c r="H52" s="5"/>
      <c r="I52" s="5"/>
      <c r="J52" s="5"/>
      <c r="K52" s="5"/>
    </row>
    <row r="53" spans="1:11" ht="15">
      <c r="A53" s="103"/>
      <c r="B53" s="108"/>
      <c r="C53" s="5" t="s">
        <v>164</v>
      </c>
      <c r="D53" s="99"/>
      <c r="G53" s="99">
        <v>4485</v>
      </c>
      <c r="H53" s="99"/>
      <c r="I53" s="99">
        <v>0</v>
      </c>
      <c r="J53" s="99"/>
      <c r="K53" s="99">
        <v>4700</v>
      </c>
    </row>
    <row r="54" spans="1:11" ht="15">
      <c r="A54" s="103"/>
      <c r="B54" s="108"/>
      <c r="C54" s="116" t="s">
        <v>120</v>
      </c>
      <c r="D54" s="99"/>
      <c r="G54" s="99">
        <v>3500</v>
      </c>
      <c r="H54" s="99"/>
      <c r="I54" s="99">
        <v>3500</v>
      </c>
      <c r="J54" s="99"/>
      <c r="K54" s="99">
        <v>3200</v>
      </c>
    </row>
    <row r="55" spans="1:11" ht="15">
      <c r="A55" s="103"/>
      <c r="B55" s="108"/>
      <c r="C55" s="116" t="s">
        <v>165</v>
      </c>
      <c r="D55" s="99"/>
      <c r="G55" s="99">
        <v>0</v>
      </c>
      <c r="H55" s="99"/>
      <c r="I55" s="99">
        <v>0</v>
      </c>
      <c r="J55" s="99"/>
      <c r="K55" s="99">
        <v>3400</v>
      </c>
    </row>
    <row r="56" spans="1:11" ht="15">
      <c r="A56" s="103"/>
      <c r="B56" s="108"/>
      <c r="C56" s="5" t="s">
        <v>123</v>
      </c>
      <c r="D56" s="99"/>
      <c r="G56" s="99">
        <v>5000</v>
      </c>
      <c r="H56" s="99"/>
      <c r="I56" s="99">
        <v>750</v>
      </c>
      <c r="J56" s="99"/>
      <c r="K56" s="99">
        <v>2000</v>
      </c>
    </row>
    <row r="57" spans="1:11" ht="15">
      <c r="A57" s="103"/>
      <c r="B57" s="108"/>
      <c r="C57" s="5" t="s">
        <v>124</v>
      </c>
      <c r="D57" s="99"/>
      <c r="G57" s="99">
        <v>0</v>
      </c>
      <c r="H57" s="99"/>
      <c r="I57" s="99">
        <v>0</v>
      </c>
      <c r="J57" s="99"/>
      <c r="K57" s="99">
        <v>22000</v>
      </c>
    </row>
    <row r="58" spans="1:11" ht="15">
      <c r="A58" s="103"/>
      <c r="B58" s="108"/>
      <c r="C58" s="5" t="s">
        <v>131</v>
      </c>
      <c r="D58" s="99"/>
      <c r="G58" s="99">
        <v>0</v>
      </c>
      <c r="H58" s="99"/>
      <c r="I58" s="99">
        <v>0</v>
      </c>
      <c r="J58" s="99"/>
      <c r="K58" s="99">
        <v>8000</v>
      </c>
    </row>
    <row r="59" spans="1:11" ht="15">
      <c r="A59" s="103"/>
      <c r="B59" s="112"/>
      <c r="C59" s="5" t="s">
        <v>132</v>
      </c>
      <c r="D59" s="99"/>
      <c r="G59" s="99">
        <v>7340</v>
      </c>
      <c r="H59" s="99"/>
      <c r="I59" s="99">
        <v>1500</v>
      </c>
      <c r="J59" s="99"/>
      <c r="K59" s="99">
        <v>2000</v>
      </c>
    </row>
    <row r="60" spans="1:11" ht="15">
      <c r="A60" s="103"/>
      <c r="B60" s="112"/>
      <c r="C60" s="5" t="s">
        <v>133</v>
      </c>
      <c r="D60" s="99"/>
      <c r="G60" s="99">
        <v>12000</v>
      </c>
      <c r="H60" s="99"/>
      <c r="I60" s="99">
        <v>3200</v>
      </c>
      <c r="J60" s="99"/>
      <c r="K60" s="99">
        <v>7500</v>
      </c>
    </row>
    <row r="61" spans="1:11" ht="15">
      <c r="A61" s="103"/>
      <c r="B61" s="112"/>
      <c r="C61" s="5" t="s">
        <v>166</v>
      </c>
      <c r="D61" s="99"/>
      <c r="G61" s="99">
        <v>0</v>
      </c>
      <c r="H61" s="99"/>
      <c r="I61" s="99">
        <v>5600</v>
      </c>
      <c r="J61" s="99"/>
      <c r="K61" s="99">
        <v>16800</v>
      </c>
    </row>
    <row r="62" spans="1:11" ht="15">
      <c r="A62" s="103"/>
      <c r="B62" s="112"/>
      <c r="C62" s="5" t="s">
        <v>167</v>
      </c>
      <c r="D62" s="99"/>
      <c r="G62" s="99">
        <v>4000</v>
      </c>
      <c r="H62" s="99"/>
      <c r="I62" s="99">
        <v>3500</v>
      </c>
      <c r="J62" s="99"/>
      <c r="K62" s="99">
        <v>2700</v>
      </c>
    </row>
    <row r="63" spans="1:11" ht="15">
      <c r="A63" s="103"/>
      <c r="B63" s="108"/>
      <c r="C63" s="5" t="s">
        <v>168</v>
      </c>
      <c r="D63" s="99"/>
      <c r="G63" s="100">
        <v>0</v>
      </c>
      <c r="H63" s="99"/>
      <c r="I63" s="100">
        <v>0</v>
      </c>
      <c r="K63" s="100">
        <v>1500</v>
      </c>
    </row>
    <row r="64" spans="1:11" ht="15" hidden="1">
      <c r="A64" s="103"/>
      <c r="B64" s="108"/>
      <c r="D64" s="99"/>
      <c r="G64" s="99"/>
      <c r="H64" s="99"/>
      <c r="I64" s="99"/>
      <c r="K64" s="99"/>
    </row>
    <row r="65" spans="1:11" ht="15" hidden="1">
      <c r="A65" s="103"/>
      <c r="B65" s="108"/>
      <c r="C65" s="5"/>
      <c r="D65" s="99"/>
      <c r="G65" s="99"/>
      <c r="H65" s="99"/>
      <c r="I65" s="99"/>
      <c r="J65" s="43">
        <v>0</v>
      </c>
      <c r="K65" s="99"/>
    </row>
    <row r="66" spans="1:11" ht="15" hidden="1">
      <c r="A66" s="103"/>
      <c r="B66" s="108"/>
      <c r="C66" s="5"/>
      <c r="D66" s="99"/>
      <c r="G66" s="99"/>
      <c r="H66" s="99"/>
      <c r="I66" s="99"/>
      <c r="K66" s="99"/>
    </row>
    <row r="67" spans="1:11" ht="15" hidden="1">
      <c r="A67" s="103"/>
      <c r="B67" s="108"/>
      <c r="C67" s="5"/>
      <c r="D67" s="99"/>
      <c r="G67" s="99"/>
      <c r="H67" s="99"/>
      <c r="I67" s="99"/>
      <c r="K67" s="99"/>
    </row>
    <row r="68" spans="1:11" ht="15" hidden="1">
      <c r="A68" s="103"/>
      <c r="B68" s="108"/>
      <c r="C68" s="5"/>
      <c r="D68" s="99"/>
      <c r="G68" s="99"/>
      <c r="H68" s="99"/>
      <c r="I68" s="99"/>
      <c r="K68" s="99"/>
    </row>
    <row r="69" spans="1:11" ht="15" hidden="1">
      <c r="A69" s="103"/>
      <c r="B69" s="108"/>
      <c r="C69" s="5"/>
      <c r="D69" s="99"/>
      <c r="G69" s="99"/>
      <c r="H69" s="99"/>
      <c r="I69" s="99"/>
      <c r="K69" s="99"/>
    </row>
    <row r="70" spans="1:11" ht="15" hidden="1">
      <c r="A70" s="103"/>
      <c r="B70" s="108"/>
      <c r="C70" s="5"/>
      <c r="D70" s="99"/>
      <c r="G70" s="99"/>
      <c r="H70" s="99"/>
      <c r="I70" s="99"/>
      <c r="K70" s="99"/>
    </row>
    <row r="71" spans="1:11" ht="15" hidden="1">
      <c r="A71" s="103"/>
      <c r="B71" s="108"/>
      <c r="C71" s="5"/>
      <c r="D71" s="99"/>
      <c r="G71" s="99"/>
      <c r="H71" s="99"/>
      <c r="I71" s="99"/>
      <c r="K71" s="99"/>
    </row>
    <row r="72" spans="1:11" ht="15" hidden="1">
      <c r="A72" s="103"/>
      <c r="B72" s="108"/>
      <c r="C72" s="5"/>
      <c r="D72" s="99"/>
      <c r="G72" s="99"/>
      <c r="H72" s="99"/>
      <c r="I72" s="99"/>
      <c r="K72" s="99"/>
    </row>
    <row r="73" spans="1:11" ht="15" hidden="1">
      <c r="A73" s="103"/>
      <c r="B73" s="95"/>
      <c r="C73" s="5"/>
      <c r="D73" s="99"/>
      <c r="G73" s="99"/>
      <c r="H73" s="99"/>
      <c r="I73" s="99"/>
      <c r="K73" s="99"/>
    </row>
    <row r="74" spans="1:11" ht="15" hidden="1">
      <c r="A74" s="103"/>
      <c r="B74" s="95"/>
      <c r="C74" s="5"/>
      <c r="D74" s="97"/>
      <c r="G74" s="99"/>
      <c r="H74" s="99"/>
      <c r="I74" s="99"/>
      <c r="K74" s="99"/>
    </row>
    <row r="75" spans="1:11" ht="15" hidden="1">
      <c r="A75" s="103"/>
      <c r="B75" s="95"/>
      <c r="C75" s="116"/>
      <c r="D75" s="97"/>
      <c r="G75" s="99"/>
      <c r="H75" s="99"/>
      <c r="I75" s="99"/>
      <c r="K75" s="99"/>
    </row>
    <row r="76" spans="1:11" ht="15" hidden="1">
      <c r="A76" s="103"/>
      <c r="B76" s="95"/>
      <c r="C76" s="116"/>
      <c r="D76" s="116"/>
      <c r="G76" s="99"/>
      <c r="H76" s="99"/>
      <c r="I76" s="99"/>
      <c r="K76" s="99"/>
    </row>
    <row r="77" spans="1:11" ht="15" hidden="1">
      <c r="A77" s="103"/>
      <c r="B77" s="95"/>
      <c r="C77" s="116"/>
      <c r="D77" s="116"/>
      <c r="G77" s="99"/>
      <c r="H77" s="99"/>
      <c r="I77" s="99"/>
      <c r="K77" s="99"/>
    </row>
    <row r="78" spans="1:11" ht="15" hidden="1">
      <c r="A78" s="103"/>
      <c r="B78" s="95"/>
      <c r="C78" s="116"/>
      <c r="D78" s="116"/>
      <c r="G78" s="99"/>
      <c r="H78" s="99"/>
      <c r="I78" s="99"/>
      <c r="K78" s="99"/>
    </row>
    <row r="79" spans="1:11" ht="15">
      <c r="A79" s="103"/>
      <c r="B79" s="95"/>
      <c r="C79" s="5"/>
      <c r="D79" s="99"/>
    </row>
    <row r="80" spans="1:11" ht="15">
      <c r="A80" s="103"/>
      <c r="B80" s="95"/>
      <c r="C80" s="98" t="s">
        <v>147</v>
      </c>
      <c r="D80" s="97"/>
      <c r="G80" s="100">
        <f>SUM(G53:G79)</f>
        <v>36325</v>
      </c>
      <c r="H80" s="99"/>
      <c r="I80" s="100">
        <f>SUM(I53:I79)</f>
        <v>18050</v>
      </c>
      <c r="K80" s="100">
        <f>SUM(K53:K79)</f>
        <v>73800</v>
      </c>
    </row>
    <row r="81" spans="1:11" ht="15">
      <c r="A81" s="103"/>
      <c r="B81" s="95"/>
      <c r="C81" s="5"/>
      <c r="D81" s="97"/>
      <c r="G81" s="99"/>
      <c r="H81" s="99"/>
      <c r="I81" s="99"/>
      <c r="J81" s="99"/>
      <c r="K81" s="99"/>
    </row>
    <row r="82" spans="1:11" ht="15" hidden="1">
      <c r="A82" s="103"/>
      <c r="B82" s="95"/>
      <c r="C82" s="119" t="s">
        <v>148</v>
      </c>
      <c r="D82" s="97"/>
      <c r="G82" s="5"/>
      <c r="H82" s="5"/>
      <c r="I82" s="5"/>
      <c r="J82" s="5"/>
      <c r="K82" s="5"/>
    </row>
    <row r="83" spans="1:11" ht="15" hidden="1">
      <c r="A83" s="103"/>
      <c r="B83" s="95"/>
      <c r="G83" s="100"/>
      <c r="H83" s="99"/>
      <c r="I83" s="100"/>
      <c r="K83" s="100"/>
    </row>
    <row r="84" spans="1:11" ht="15" hidden="1">
      <c r="A84" s="103"/>
      <c r="B84" s="95"/>
      <c r="G84" s="99">
        <f>SUM(G83)</f>
        <v>0</v>
      </c>
      <c r="H84" s="99"/>
      <c r="I84" s="99">
        <f>SUM(I83)</f>
        <v>0</v>
      </c>
      <c r="K84" s="99">
        <f>SUM(K83)</f>
        <v>0</v>
      </c>
    </row>
    <row r="85" spans="1:11" ht="15">
      <c r="A85" s="103"/>
      <c r="B85" s="95"/>
      <c r="C85" s="119" t="s">
        <v>152</v>
      </c>
      <c r="D85" s="119"/>
      <c r="G85" s="5"/>
      <c r="H85" s="5"/>
      <c r="I85" s="5"/>
      <c r="J85" s="5"/>
      <c r="K85" s="5"/>
    </row>
    <row r="86" spans="1:11" ht="15">
      <c r="A86" s="103"/>
      <c r="B86" s="95"/>
      <c r="C86" s="116" t="s">
        <v>169</v>
      </c>
      <c r="D86" s="119"/>
      <c r="G86" s="99">
        <v>0</v>
      </c>
      <c r="H86" s="99"/>
      <c r="I86" s="99">
        <v>0</v>
      </c>
      <c r="J86" s="99"/>
      <c r="K86" s="99">
        <v>51000</v>
      </c>
    </row>
    <row r="87" spans="1:11" ht="15">
      <c r="A87" s="103"/>
      <c r="B87" s="95"/>
      <c r="C87" s="116" t="s">
        <v>170</v>
      </c>
      <c r="D87" s="99"/>
      <c r="G87" s="100">
        <v>67310</v>
      </c>
      <c r="H87" s="99"/>
      <c r="I87" s="100">
        <v>0</v>
      </c>
      <c r="K87" s="100">
        <v>26000</v>
      </c>
    </row>
    <row r="88" spans="1:11" ht="15">
      <c r="A88" s="103"/>
      <c r="B88" s="95"/>
      <c r="C88" s="116"/>
      <c r="D88" s="99"/>
    </row>
    <row r="89" spans="1:11" ht="15">
      <c r="A89" s="103"/>
      <c r="B89" s="95"/>
      <c r="C89" s="5"/>
      <c r="D89" s="99"/>
      <c r="G89" s="100">
        <f>SUM(G86:G87)</f>
        <v>67310</v>
      </c>
      <c r="H89" s="99"/>
      <c r="I89" s="100">
        <f>SUM(I86:I87)</f>
        <v>0</v>
      </c>
      <c r="K89" s="100">
        <f>SUM(K86:K87)</f>
        <v>77000</v>
      </c>
    </row>
    <row r="90" spans="1:11" ht="15">
      <c r="A90" s="103"/>
      <c r="B90" s="95"/>
      <c r="C90" s="5"/>
      <c r="D90" s="5"/>
      <c r="G90" s="5"/>
      <c r="H90" s="5"/>
      <c r="I90" s="5"/>
      <c r="K90" s="5"/>
    </row>
    <row r="91" spans="1:11" ht="15.75" thickBot="1">
      <c r="A91" s="103"/>
      <c r="B91" s="95"/>
      <c r="C91" s="5" t="s">
        <v>79</v>
      </c>
      <c r="D91" s="39"/>
      <c r="G91" s="121">
        <f>SUM(G44,G50,G80,G84,G89)</f>
        <v>840014</v>
      </c>
      <c r="H91" s="39"/>
      <c r="I91" s="121">
        <f>SUM(I44,I50,I80,I84,I89)</f>
        <v>317358</v>
      </c>
      <c r="K91" s="121">
        <f>SUM(K44,K50,K80,K84,K89)</f>
        <v>895726</v>
      </c>
    </row>
    <row r="92" spans="1:11" ht="13.5" thickTop="1"/>
    <row r="95" spans="1:11">
      <c r="E95" s="122"/>
    </row>
  </sheetData>
  <mergeCells count="7">
    <mergeCell ref="A30:A36"/>
    <mergeCell ref="A1:A4"/>
    <mergeCell ref="C1:K1"/>
    <mergeCell ref="C2:K2"/>
    <mergeCell ref="A6:A7"/>
    <mergeCell ref="A8:A26"/>
    <mergeCell ref="C10:D10"/>
  </mergeCells>
  <hyperlinks>
    <hyperlink ref="C2" r:id="rId1"/>
  </hyperlinks>
  <pageMargins left="0.7" right="0.7" top="0.75" bottom="0.75" header="0.3" footer="0.3"/>
  <pageSetup paperSize="226" scale="6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H31" sqref="H31"/>
    </sheetView>
  </sheetViews>
  <sheetFormatPr defaultRowHeight="12.75"/>
  <cols>
    <col min="1" max="1" width="22.28515625" style="43" customWidth="1"/>
    <col min="2" max="2" width="1.7109375" style="43" customWidth="1"/>
    <col min="3" max="3" width="30.42578125" style="43" customWidth="1"/>
    <col min="4" max="4" width="1.7109375" style="43" customWidth="1"/>
    <col min="5" max="5" width="15.7109375" style="43" customWidth="1"/>
    <col min="6" max="6" width="12.42578125" style="43" customWidth="1"/>
    <col min="7" max="7" width="2.42578125" style="43" customWidth="1"/>
    <col min="8" max="8" width="15.7109375" style="43" customWidth="1"/>
    <col min="9" max="9" width="3" style="43" customWidth="1"/>
    <col min="10" max="10" width="15.7109375" style="43" customWidth="1"/>
    <col min="11" max="256" width="9.140625" style="43"/>
    <col min="257" max="257" width="22.28515625" style="43" customWidth="1"/>
    <col min="258" max="258" width="1.7109375" style="43" customWidth="1"/>
    <col min="259" max="259" width="30.42578125" style="43" customWidth="1"/>
    <col min="260" max="260" width="1.7109375" style="43" customWidth="1"/>
    <col min="261" max="261" width="15.7109375" style="43" customWidth="1"/>
    <col min="262" max="262" width="12.42578125" style="43" customWidth="1"/>
    <col min="263" max="263" width="2.42578125" style="43" customWidth="1"/>
    <col min="264" max="264" width="15.7109375" style="43" customWidth="1"/>
    <col min="265" max="265" width="3" style="43" customWidth="1"/>
    <col min="266" max="266" width="15.7109375" style="43" customWidth="1"/>
    <col min="267" max="512" width="9.140625" style="43"/>
    <col min="513" max="513" width="22.28515625" style="43" customWidth="1"/>
    <col min="514" max="514" width="1.7109375" style="43" customWidth="1"/>
    <col min="515" max="515" width="30.42578125" style="43" customWidth="1"/>
    <col min="516" max="516" width="1.7109375" style="43" customWidth="1"/>
    <col min="517" max="517" width="15.7109375" style="43" customWidth="1"/>
    <col min="518" max="518" width="12.42578125" style="43" customWidth="1"/>
    <col min="519" max="519" width="2.42578125" style="43" customWidth="1"/>
    <col min="520" max="520" width="15.7109375" style="43" customWidth="1"/>
    <col min="521" max="521" width="3" style="43" customWidth="1"/>
    <col min="522" max="522" width="15.7109375" style="43" customWidth="1"/>
    <col min="523" max="768" width="9.140625" style="43"/>
    <col min="769" max="769" width="22.28515625" style="43" customWidth="1"/>
    <col min="770" max="770" width="1.7109375" style="43" customWidth="1"/>
    <col min="771" max="771" width="30.42578125" style="43" customWidth="1"/>
    <col min="772" max="772" width="1.7109375" style="43" customWidth="1"/>
    <col min="773" max="773" width="15.7109375" style="43" customWidth="1"/>
    <col min="774" max="774" width="12.42578125" style="43" customWidth="1"/>
    <col min="775" max="775" width="2.42578125" style="43" customWidth="1"/>
    <col min="776" max="776" width="15.7109375" style="43" customWidth="1"/>
    <col min="777" max="777" width="3" style="43" customWidth="1"/>
    <col min="778" max="778" width="15.7109375" style="43" customWidth="1"/>
    <col min="779" max="1024" width="9.140625" style="43"/>
    <col min="1025" max="1025" width="22.28515625" style="43" customWidth="1"/>
    <col min="1026" max="1026" width="1.7109375" style="43" customWidth="1"/>
    <col min="1027" max="1027" width="30.42578125" style="43" customWidth="1"/>
    <col min="1028" max="1028" width="1.7109375" style="43" customWidth="1"/>
    <col min="1029" max="1029" width="15.7109375" style="43" customWidth="1"/>
    <col min="1030" max="1030" width="12.42578125" style="43" customWidth="1"/>
    <col min="1031" max="1031" width="2.42578125" style="43" customWidth="1"/>
    <col min="1032" max="1032" width="15.7109375" style="43" customWidth="1"/>
    <col min="1033" max="1033" width="3" style="43" customWidth="1"/>
    <col min="1034" max="1034" width="15.7109375" style="43" customWidth="1"/>
    <col min="1035" max="1280" width="9.140625" style="43"/>
    <col min="1281" max="1281" width="22.28515625" style="43" customWidth="1"/>
    <col min="1282" max="1282" width="1.7109375" style="43" customWidth="1"/>
    <col min="1283" max="1283" width="30.42578125" style="43" customWidth="1"/>
    <col min="1284" max="1284" width="1.7109375" style="43" customWidth="1"/>
    <col min="1285" max="1285" width="15.7109375" style="43" customWidth="1"/>
    <col min="1286" max="1286" width="12.42578125" style="43" customWidth="1"/>
    <col min="1287" max="1287" width="2.42578125" style="43" customWidth="1"/>
    <col min="1288" max="1288" width="15.7109375" style="43" customWidth="1"/>
    <col min="1289" max="1289" width="3" style="43" customWidth="1"/>
    <col min="1290" max="1290" width="15.7109375" style="43" customWidth="1"/>
    <col min="1291" max="1536" width="9.140625" style="43"/>
    <col min="1537" max="1537" width="22.28515625" style="43" customWidth="1"/>
    <col min="1538" max="1538" width="1.7109375" style="43" customWidth="1"/>
    <col min="1539" max="1539" width="30.42578125" style="43" customWidth="1"/>
    <col min="1540" max="1540" width="1.7109375" style="43" customWidth="1"/>
    <col min="1541" max="1541" width="15.7109375" style="43" customWidth="1"/>
    <col min="1542" max="1542" width="12.42578125" style="43" customWidth="1"/>
    <col min="1543" max="1543" width="2.42578125" style="43" customWidth="1"/>
    <col min="1544" max="1544" width="15.7109375" style="43" customWidth="1"/>
    <col min="1545" max="1545" width="3" style="43" customWidth="1"/>
    <col min="1546" max="1546" width="15.7109375" style="43" customWidth="1"/>
    <col min="1547" max="1792" width="9.140625" style="43"/>
    <col min="1793" max="1793" width="22.28515625" style="43" customWidth="1"/>
    <col min="1794" max="1794" width="1.7109375" style="43" customWidth="1"/>
    <col min="1795" max="1795" width="30.42578125" style="43" customWidth="1"/>
    <col min="1796" max="1796" width="1.7109375" style="43" customWidth="1"/>
    <col min="1797" max="1797" width="15.7109375" style="43" customWidth="1"/>
    <col min="1798" max="1798" width="12.42578125" style="43" customWidth="1"/>
    <col min="1799" max="1799" width="2.42578125" style="43" customWidth="1"/>
    <col min="1800" max="1800" width="15.7109375" style="43" customWidth="1"/>
    <col min="1801" max="1801" width="3" style="43" customWidth="1"/>
    <col min="1802" max="1802" width="15.7109375" style="43" customWidth="1"/>
    <col min="1803" max="2048" width="9.140625" style="43"/>
    <col min="2049" max="2049" width="22.28515625" style="43" customWidth="1"/>
    <col min="2050" max="2050" width="1.7109375" style="43" customWidth="1"/>
    <col min="2051" max="2051" width="30.42578125" style="43" customWidth="1"/>
    <col min="2052" max="2052" width="1.7109375" style="43" customWidth="1"/>
    <col min="2053" max="2053" width="15.7109375" style="43" customWidth="1"/>
    <col min="2054" max="2054" width="12.42578125" style="43" customWidth="1"/>
    <col min="2055" max="2055" width="2.42578125" style="43" customWidth="1"/>
    <col min="2056" max="2056" width="15.7109375" style="43" customWidth="1"/>
    <col min="2057" max="2057" width="3" style="43" customWidth="1"/>
    <col min="2058" max="2058" width="15.7109375" style="43" customWidth="1"/>
    <col min="2059" max="2304" width="9.140625" style="43"/>
    <col min="2305" max="2305" width="22.28515625" style="43" customWidth="1"/>
    <col min="2306" max="2306" width="1.7109375" style="43" customWidth="1"/>
    <col min="2307" max="2307" width="30.42578125" style="43" customWidth="1"/>
    <col min="2308" max="2308" width="1.7109375" style="43" customWidth="1"/>
    <col min="2309" max="2309" width="15.7109375" style="43" customWidth="1"/>
    <col min="2310" max="2310" width="12.42578125" style="43" customWidth="1"/>
    <col min="2311" max="2311" width="2.42578125" style="43" customWidth="1"/>
    <col min="2312" max="2312" width="15.7109375" style="43" customWidth="1"/>
    <col min="2313" max="2313" width="3" style="43" customWidth="1"/>
    <col min="2314" max="2314" width="15.7109375" style="43" customWidth="1"/>
    <col min="2315" max="2560" width="9.140625" style="43"/>
    <col min="2561" max="2561" width="22.28515625" style="43" customWidth="1"/>
    <col min="2562" max="2562" width="1.7109375" style="43" customWidth="1"/>
    <col min="2563" max="2563" width="30.42578125" style="43" customWidth="1"/>
    <col min="2564" max="2564" width="1.7109375" style="43" customWidth="1"/>
    <col min="2565" max="2565" width="15.7109375" style="43" customWidth="1"/>
    <col min="2566" max="2566" width="12.42578125" style="43" customWidth="1"/>
    <col min="2567" max="2567" width="2.42578125" style="43" customWidth="1"/>
    <col min="2568" max="2568" width="15.7109375" style="43" customWidth="1"/>
    <col min="2569" max="2569" width="3" style="43" customWidth="1"/>
    <col min="2570" max="2570" width="15.7109375" style="43" customWidth="1"/>
    <col min="2571" max="2816" width="9.140625" style="43"/>
    <col min="2817" max="2817" width="22.28515625" style="43" customWidth="1"/>
    <col min="2818" max="2818" width="1.7109375" style="43" customWidth="1"/>
    <col min="2819" max="2819" width="30.42578125" style="43" customWidth="1"/>
    <col min="2820" max="2820" width="1.7109375" style="43" customWidth="1"/>
    <col min="2821" max="2821" width="15.7109375" style="43" customWidth="1"/>
    <col min="2822" max="2822" width="12.42578125" style="43" customWidth="1"/>
    <col min="2823" max="2823" width="2.42578125" style="43" customWidth="1"/>
    <col min="2824" max="2824" width="15.7109375" style="43" customWidth="1"/>
    <col min="2825" max="2825" width="3" style="43" customWidth="1"/>
    <col min="2826" max="2826" width="15.7109375" style="43" customWidth="1"/>
    <col min="2827" max="3072" width="9.140625" style="43"/>
    <col min="3073" max="3073" width="22.28515625" style="43" customWidth="1"/>
    <col min="3074" max="3074" width="1.7109375" style="43" customWidth="1"/>
    <col min="3075" max="3075" width="30.42578125" style="43" customWidth="1"/>
    <col min="3076" max="3076" width="1.7109375" style="43" customWidth="1"/>
    <col min="3077" max="3077" width="15.7109375" style="43" customWidth="1"/>
    <col min="3078" max="3078" width="12.42578125" style="43" customWidth="1"/>
    <col min="3079" max="3079" width="2.42578125" style="43" customWidth="1"/>
    <col min="3080" max="3080" width="15.7109375" style="43" customWidth="1"/>
    <col min="3081" max="3081" width="3" style="43" customWidth="1"/>
    <col min="3082" max="3082" width="15.7109375" style="43" customWidth="1"/>
    <col min="3083" max="3328" width="9.140625" style="43"/>
    <col min="3329" max="3329" width="22.28515625" style="43" customWidth="1"/>
    <col min="3330" max="3330" width="1.7109375" style="43" customWidth="1"/>
    <col min="3331" max="3331" width="30.42578125" style="43" customWidth="1"/>
    <col min="3332" max="3332" width="1.7109375" style="43" customWidth="1"/>
    <col min="3333" max="3333" width="15.7109375" style="43" customWidth="1"/>
    <col min="3334" max="3334" width="12.42578125" style="43" customWidth="1"/>
    <col min="3335" max="3335" width="2.42578125" style="43" customWidth="1"/>
    <col min="3336" max="3336" width="15.7109375" style="43" customWidth="1"/>
    <col min="3337" max="3337" width="3" style="43" customWidth="1"/>
    <col min="3338" max="3338" width="15.7109375" style="43" customWidth="1"/>
    <col min="3339" max="3584" width="9.140625" style="43"/>
    <col min="3585" max="3585" width="22.28515625" style="43" customWidth="1"/>
    <col min="3586" max="3586" width="1.7109375" style="43" customWidth="1"/>
    <col min="3587" max="3587" width="30.42578125" style="43" customWidth="1"/>
    <col min="3588" max="3588" width="1.7109375" style="43" customWidth="1"/>
    <col min="3589" max="3589" width="15.7109375" style="43" customWidth="1"/>
    <col min="3590" max="3590" width="12.42578125" style="43" customWidth="1"/>
    <col min="3591" max="3591" width="2.42578125" style="43" customWidth="1"/>
    <col min="3592" max="3592" width="15.7109375" style="43" customWidth="1"/>
    <col min="3593" max="3593" width="3" style="43" customWidth="1"/>
    <col min="3594" max="3594" width="15.7109375" style="43" customWidth="1"/>
    <col min="3595" max="3840" width="9.140625" style="43"/>
    <col min="3841" max="3841" width="22.28515625" style="43" customWidth="1"/>
    <col min="3842" max="3842" width="1.7109375" style="43" customWidth="1"/>
    <col min="3843" max="3843" width="30.42578125" style="43" customWidth="1"/>
    <col min="3844" max="3844" width="1.7109375" style="43" customWidth="1"/>
    <col min="3845" max="3845" width="15.7109375" style="43" customWidth="1"/>
    <col min="3846" max="3846" width="12.42578125" style="43" customWidth="1"/>
    <col min="3847" max="3847" width="2.42578125" style="43" customWidth="1"/>
    <col min="3848" max="3848" width="15.7109375" style="43" customWidth="1"/>
    <col min="3849" max="3849" width="3" style="43" customWidth="1"/>
    <col min="3850" max="3850" width="15.7109375" style="43" customWidth="1"/>
    <col min="3851" max="4096" width="9.140625" style="43"/>
    <col min="4097" max="4097" width="22.28515625" style="43" customWidth="1"/>
    <col min="4098" max="4098" width="1.7109375" style="43" customWidth="1"/>
    <col min="4099" max="4099" width="30.42578125" style="43" customWidth="1"/>
    <col min="4100" max="4100" width="1.7109375" style="43" customWidth="1"/>
    <col min="4101" max="4101" width="15.7109375" style="43" customWidth="1"/>
    <col min="4102" max="4102" width="12.42578125" style="43" customWidth="1"/>
    <col min="4103" max="4103" width="2.42578125" style="43" customWidth="1"/>
    <col min="4104" max="4104" width="15.7109375" style="43" customWidth="1"/>
    <col min="4105" max="4105" width="3" style="43" customWidth="1"/>
    <col min="4106" max="4106" width="15.7109375" style="43" customWidth="1"/>
    <col min="4107" max="4352" width="9.140625" style="43"/>
    <col min="4353" max="4353" width="22.28515625" style="43" customWidth="1"/>
    <col min="4354" max="4354" width="1.7109375" style="43" customWidth="1"/>
    <col min="4355" max="4355" width="30.42578125" style="43" customWidth="1"/>
    <col min="4356" max="4356" width="1.7109375" style="43" customWidth="1"/>
    <col min="4357" max="4357" width="15.7109375" style="43" customWidth="1"/>
    <col min="4358" max="4358" width="12.42578125" style="43" customWidth="1"/>
    <col min="4359" max="4359" width="2.42578125" style="43" customWidth="1"/>
    <col min="4360" max="4360" width="15.7109375" style="43" customWidth="1"/>
    <col min="4361" max="4361" width="3" style="43" customWidth="1"/>
    <col min="4362" max="4362" width="15.7109375" style="43" customWidth="1"/>
    <col min="4363" max="4608" width="9.140625" style="43"/>
    <col min="4609" max="4609" width="22.28515625" style="43" customWidth="1"/>
    <col min="4610" max="4610" width="1.7109375" style="43" customWidth="1"/>
    <col min="4611" max="4611" width="30.42578125" style="43" customWidth="1"/>
    <col min="4612" max="4612" width="1.7109375" style="43" customWidth="1"/>
    <col min="4613" max="4613" width="15.7109375" style="43" customWidth="1"/>
    <col min="4614" max="4614" width="12.42578125" style="43" customWidth="1"/>
    <col min="4615" max="4615" width="2.42578125" style="43" customWidth="1"/>
    <col min="4616" max="4616" width="15.7109375" style="43" customWidth="1"/>
    <col min="4617" max="4617" width="3" style="43" customWidth="1"/>
    <col min="4618" max="4618" width="15.7109375" style="43" customWidth="1"/>
    <col min="4619" max="4864" width="9.140625" style="43"/>
    <col min="4865" max="4865" width="22.28515625" style="43" customWidth="1"/>
    <col min="4866" max="4866" width="1.7109375" style="43" customWidth="1"/>
    <col min="4867" max="4867" width="30.42578125" style="43" customWidth="1"/>
    <col min="4868" max="4868" width="1.7109375" style="43" customWidth="1"/>
    <col min="4869" max="4869" width="15.7109375" style="43" customWidth="1"/>
    <col min="4870" max="4870" width="12.42578125" style="43" customWidth="1"/>
    <col min="4871" max="4871" width="2.42578125" style="43" customWidth="1"/>
    <col min="4872" max="4872" width="15.7109375" style="43" customWidth="1"/>
    <col min="4873" max="4873" width="3" style="43" customWidth="1"/>
    <col min="4874" max="4874" width="15.7109375" style="43" customWidth="1"/>
    <col min="4875" max="5120" width="9.140625" style="43"/>
    <col min="5121" max="5121" width="22.28515625" style="43" customWidth="1"/>
    <col min="5122" max="5122" width="1.7109375" style="43" customWidth="1"/>
    <col min="5123" max="5123" width="30.42578125" style="43" customWidth="1"/>
    <col min="5124" max="5124" width="1.7109375" style="43" customWidth="1"/>
    <col min="5125" max="5125" width="15.7109375" style="43" customWidth="1"/>
    <col min="5126" max="5126" width="12.42578125" style="43" customWidth="1"/>
    <col min="5127" max="5127" width="2.42578125" style="43" customWidth="1"/>
    <col min="5128" max="5128" width="15.7109375" style="43" customWidth="1"/>
    <col min="5129" max="5129" width="3" style="43" customWidth="1"/>
    <col min="5130" max="5130" width="15.7109375" style="43" customWidth="1"/>
    <col min="5131" max="5376" width="9.140625" style="43"/>
    <col min="5377" max="5377" width="22.28515625" style="43" customWidth="1"/>
    <col min="5378" max="5378" width="1.7109375" style="43" customWidth="1"/>
    <col min="5379" max="5379" width="30.42578125" style="43" customWidth="1"/>
    <col min="5380" max="5380" width="1.7109375" style="43" customWidth="1"/>
    <col min="5381" max="5381" width="15.7109375" style="43" customWidth="1"/>
    <col min="5382" max="5382" width="12.42578125" style="43" customWidth="1"/>
    <col min="5383" max="5383" width="2.42578125" style="43" customWidth="1"/>
    <col min="5384" max="5384" width="15.7109375" style="43" customWidth="1"/>
    <col min="5385" max="5385" width="3" style="43" customWidth="1"/>
    <col min="5386" max="5386" width="15.7109375" style="43" customWidth="1"/>
    <col min="5387" max="5632" width="9.140625" style="43"/>
    <col min="5633" max="5633" width="22.28515625" style="43" customWidth="1"/>
    <col min="5634" max="5634" width="1.7109375" style="43" customWidth="1"/>
    <col min="5635" max="5635" width="30.42578125" style="43" customWidth="1"/>
    <col min="5636" max="5636" width="1.7109375" style="43" customWidth="1"/>
    <col min="5637" max="5637" width="15.7109375" style="43" customWidth="1"/>
    <col min="5638" max="5638" width="12.42578125" style="43" customWidth="1"/>
    <col min="5639" max="5639" width="2.42578125" style="43" customWidth="1"/>
    <col min="5640" max="5640" width="15.7109375" style="43" customWidth="1"/>
    <col min="5641" max="5641" width="3" style="43" customWidth="1"/>
    <col min="5642" max="5642" width="15.7109375" style="43" customWidth="1"/>
    <col min="5643" max="5888" width="9.140625" style="43"/>
    <col min="5889" max="5889" width="22.28515625" style="43" customWidth="1"/>
    <col min="5890" max="5890" width="1.7109375" style="43" customWidth="1"/>
    <col min="5891" max="5891" width="30.42578125" style="43" customWidth="1"/>
    <col min="5892" max="5892" width="1.7109375" style="43" customWidth="1"/>
    <col min="5893" max="5893" width="15.7109375" style="43" customWidth="1"/>
    <col min="5894" max="5894" width="12.42578125" style="43" customWidth="1"/>
    <col min="5895" max="5895" width="2.42578125" style="43" customWidth="1"/>
    <col min="5896" max="5896" width="15.7109375" style="43" customWidth="1"/>
    <col min="5897" max="5897" width="3" style="43" customWidth="1"/>
    <col min="5898" max="5898" width="15.7109375" style="43" customWidth="1"/>
    <col min="5899" max="6144" width="9.140625" style="43"/>
    <col min="6145" max="6145" width="22.28515625" style="43" customWidth="1"/>
    <col min="6146" max="6146" width="1.7109375" style="43" customWidth="1"/>
    <col min="6147" max="6147" width="30.42578125" style="43" customWidth="1"/>
    <col min="6148" max="6148" width="1.7109375" style="43" customWidth="1"/>
    <col min="6149" max="6149" width="15.7109375" style="43" customWidth="1"/>
    <col min="6150" max="6150" width="12.42578125" style="43" customWidth="1"/>
    <col min="6151" max="6151" width="2.42578125" style="43" customWidth="1"/>
    <col min="6152" max="6152" width="15.7109375" style="43" customWidth="1"/>
    <col min="6153" max="6153" width="3" style="43" customWidth="1"/>
    <col min="6154" max="6154" width="15.7109375" style="43" customWidth="1"/>
    <col min="6155" max="6400" width="9.140625" style="43"/>
    <col min="6401" max="6401" width="22.28515625" style="43" customWidth="1"/>
    <col min="6402" max="6402" width="1.7109375" style="43" customWidth="1"/>
    <col min="6403" max="6403" width="30.42578125" style="43" customWidth="1"/>
    <col min="6404" max="6404" width="1.7109375" style="43" customWidth="1"/>
    <col min="6405" max="6405" width="15.7109375" style="43" customWidth="1"/>
    <col min="6406" max="6406" width="12.42578125" style="43" customWidth="1"/>
    <col min="6407" max="6407" width="2.42578125" style="43" customWidth="1"/>
    <col min="6408" max="6408" width="15.7109375" style="43" customWidth="1"/>
    <col min="6409" max="6409" width="3" style="43" customWidth="1"/>
    <col min="6410" max="6410" width="15.7109375" style="43" customWidth="1"/>
    <col min="6411" max="6656" width="9.140625" style="43"/>
    <col min="6657" max="6657" width="22.28515625" style="43" customWidth="1"/>
    <col min="6658" max="6658" width="1.7109375" style="43" customWidth="1"/>
    <col min="6659" max="6659" width="30.42578125" style="43" customWidth="1"/>
    <col min="6660" max="6660" width="1.7109375" style="43" customWidth="1"/>
    <col min="6661" max="6661" width="15.7109375" style="43" customWidth="1"/>
    <col min="6662" max="6662" width="12.42578125" style="43" customWidth="1"/>
    <col min="6663" max="6663" width="2.42578125" style="43" customWidth="1"/>
    <col min="6664" max="6664" width="15.7109375" style="43" customWidth="1"/>
    <col min="6665" max="6665" width="3" style="43" customWidth="1"/>
    <col min="6666" max="6666" width="15.7109375" style="43" customWidth="1"/>
    <col min="6667" max="6912" width="9.140625" style="43"/>
    <col min="6913" max="6913" width="22.28515625" style="43" customWidth="1"/>
    <col min="6914" max="6914" width="1.7109375" style="43" customWidth="1"/>
    <col min="6915" max="6915" width="30.42578125" style="43" customWidth="1"/>
    <col min="6916" max="6916" width="1.7109375" style="43" customWidth="1"/>
    <col min="6917" max="6917" width="15.7109375" style="43" customWidth="1"/>
    <col min="6918" max="6918" width="12.42578125" style="43" customWidth="1"/>
    <col min="6919" max="6919" width="2.42578125" style="43" customWidth="1"/>
    <col min="6920" max="6920" width="15.7109375" style="43" customWidth="1"/>
    <col min="6921" max="6921" width="3" style="43" customWidth="1"/>
    <col min="6922" max="6922" width="15.7109375" style="43" customWidth="1"/>
    <col min="6923" max="7168" width="9.140625" style="43"/>
    <col min="7169" max="7169" width="22.28515625" style="43" customWidth="1"/>
    <col min="7170" max="7170" width="1.7109375" style="43" customWidth="1"/>
    <col min="7171" max="7171" width="30.42578125" style="43" customWidth="1"/>
    <col min="7172" max="7172" width="1.7109375" style="43" customWidth="1"/>
    <col min="7173" max="7173" width="15.7109375" style="43" customWidth="1"/>
    <col min="7174" max="7174" width="12.42578125" style="43" customWidth="1"/>
    <col min="7175" max="7175" width="2.42578125" style="43" customWidth="1"/>
    <col min="7176" max="7176" width="15.7109375" style="43" customWidth="1"/>
    <col min="7177" max="7177" width="3" style="43" customWidth="1"/>
    <col min="7178" max="7178" width="15.7109375" style="43" customWidth="1"/>
    <col min="7179" max="7424" width="9.140625" style="43"/>
    <col min="7425" max="7425" width="22.28515625" style="43" customWidth="1"/>
    <col min="7426" max="7426" width="1.7109375" style="43" customWidth="1"/>
    <col min="7427" max="7427" width="30.42578125" style="43" customWidth="1"/>
    <col min="7428" max="7428" width="1.7109375" style="43" customWidth="1"/>
    <col min="7429" max="7429" width="15.7109375" style="43" customWidth="1"/>
    <col min="7430" max="7430" width="12.42578125" style="43" customWidth="1"/>
    <col min="7431" max="7431" width="2.42578125" style="43" customWidth="1"/>
    <col min="7432" max="7432" width="15.7109375" style="43" customWidth="1"/>
    <col min="7433" max="7433" width="3" style="43" customWidth="1"/>
    <col min="7434" max="7434" width="15.7109375" style="43" customWidth="1"/>
    <col min="7435" max="7680" width="9.140625" style="43"/>
    <col min="7681" max="7681" width="22.28515625" style="43" customWidth="1"/>
    <col min="7682" max="7682" width="1.7109375" style="43" customWidth="1"/>
    <col min="7683" max="7683" width="30.42578125" style="43" customWidth="1"/>
    <col min="7684" max="7684" width="1.7109375" style="43" customWidth="1"/>
    <col min="7685" max="7685" width="15.7109375" style="43" customWidth="1"/>
    <col min="7686" max="7686" width="12.42578125" style="43" customWidth="1"/>
    <col min="7687" max="7687" width="2.42578125" style="43" customWidth="1"/>
    <col min="7688" max="7688" width="15.7109375" style="43" customWidth="1"/>
    <col min="7689" max="7689" width="3" style="43" customWidth="1"/>
    <col min="7690" max="7690" width="15.7109375" style="43" customWidth="1"/>
    <col min="7691" max="7936" width="9.140625" style="43"/>
    <col min="7937" max="7937" width="22.28515625" style="43" customWidth="1"/>
    <col min="7938" max="7938" width="1.7109375" style="43" customWidth="1"/>
    <col min="7939" max="7939" width="30.42578125" style="43" customWidth="1"/>
    <col min="7940" max="7940" width="1.7109375" style="43" customWidth="1"/>
    <col min="7941" max="7941" width="15.7109375" style="43" customWidth="1"/>
    <col min="7942" max="7942" width="12.42578125" style="43" customWidth="1"/>
    <col min="7943" max="7943" width="2.42578125" style="43" customWidth="1"/>
    <col min="7944" max="7944" width="15.7109375" style="43" customWidth="1"/>
    <col min="7945" max="7945" width="3" style="43" customWidth="1"/>
    <col min="7946" max="7946" width="15.7109375" style="43" customWidth="1"/>
    <col min="7947" max="8192" width="9.140625" style="43"/>
    <col min="8193" max="8193" width="22.28515625" style="43" customWidth="1"/>
    <col min="8194" max="8194" width="1.7109375" style="43" customWidth="1"/>
    <col min="8195" max="8195" width="30.42578125" style="43" customWidth="1"/>
    <col min="8196" max="8196" width="1.7109375" style="43" customWidth="1"/>
    <col min="8197" max="8197" width="15.7109375" style="43" customWidth="1"/>
    <col min="8198" max="8198" width="12.42578125" style="43" customWidth="1"/>
    <col min="8199" max="8199" width="2.42578125" style="43" customWidth="1"/>
    <col min="8200" max="8200" width="15.7109375" style="43" customWidth="1"/>
    <col min="8201" max="8201" width="3" style="43" customWidth="1"/>
    <col min="8202" max="8202" width="15.7109375" style="43" customWidth="1"/>
    <col min="8203" max="8448" width="9.140625" style="43"/>
    <col min="8449" max="8449" width="22.28515625" style="43" customWidth="1"/>
    <col min="8450" max="8450" width="1.7109375" style="43" customWidth="1"/>
    <col min="8451" max="8451" width="30.42578125" style="43" customWidth="1"/>
    <col min="8452" max="8452" width="1.7109375" style="43" customWidth="1"/>
    <col min="8453" max="8453" width="15.7109375" style="43" customWidth="1"/>
    <col min="8454" max="8454" width="12.42578125" style="43" customWidth="1"/>
    <col min="8455" max="8455" width="2.42578125" style="43" customWidth="1"/>
    <col min="8456" max="8456" width="15.7109375" style="43" customWidth="1"/>
    <col min="8457" max="8457" width="3" style="43" customWidth="1"/>
    <col min="8458" max="8458" width="15.7109375" style="43" customWidth="1"/>
    <col min="8459" max="8704" width="9.140625" style="43"/>
    <col min="8705" max="8705" width="22.28515625" style="43" customWidth="1"/>
    <col min="8706" max="8706" width="1.7109375" style="43" customWidth="1"/>
    <col min="8707" max="8707" width="30.42578125" style="43" customWidth="1"/>
    <col min="8708" max="8708" width="1.7109375" style="43" customWidth="1"/>
    <col min="8709" max="8709" width="15.7109375" style="43" customWidth="1"/>
    <col min="8710" max="8710" width="12.42578125" style="43" customWidth="1"/>
    <col min="8711" max="8711" width="2.42578125" style="43" customWidth="1"/>
    <col min="8712" max="8712" width="15.7109375" style="43" customWidth="1"/>
    <col min="8713" max="8713" width="3" style="43" customWidth="1"/>
    <col min="8714" max="8714" width="15.7109375" style="43" customWidth="1"/>
    <col min="8715" max="8960" width="9.140625" style="43"/>
    <col min="8961" max="8961" width="22.28515625" style="43" customWidth="1"/>
    <col min="8962" max="8962" width="1.7109375" style="43" customWidth="1"/>
    <col min="8963" max="8963" width="30.42578125" style="43" customWidth="1"/>
    <col min="8964" max="8964" width="1.7109375" style="43" customWidth="1"/>
    <col min="8965" max="8965" width="15.7109375" style="43" customWidth="1"/>
    <col min="8966" max="8966" width="12.42578125" style="43" customWidth="1"/>
    <col min="8967" max="8967" width="2.42578125" style="43" customWidth="1"/>
    <col min="8968" max="8968" width="15.7109375" style="43" customWidth="1"/>
    <col min="8969" max="8969" width="3" style="43" customWidth="1"/>
    <col min="8970" max="8970" width="15.7109375" style="43" customWidth="1"/>
    <col min="8971" max="9216" width="9.140625" style="43"/>
    <col min="9217" max="9217" width="22.28515625" style="43" customWidth="1"/>
    <col min="9218" max="9218" width="1.7109375" style="43" customWidth="1"/>
    <col min="9219" max="9219" width="30.42578125" style="43" customWidth="1"/>
    <col min="9220" max="9220" width="1.7109375" style="43" customWidth="1"/>
    <col min="9221" max="9221" width="15.7109375" style="43" customWidth="1"/>
    <col min="9222" max="9222" width="12.42578125" style="43" customWidth="1"/>
    <col min="9223" max="9223" width="2.42578125" style="43" customWidth="1"/>
    <col min="9224" max="9224" width="15.7109375" style="43" customWidth="1"/>
    <col min="9225" max="9225" width="3" style="43" customWidth="1"/>
    <col min="9226" max="9226" width="15.7109375" style="43" customWidth="1"/>
    <col min="9227" max="9472" width="9.140625" style="43"/>
    <col min="9473" max="9473" width="22.28515625" style="43" customWidth="1"/>
    <col min="9474" max="9474" width="1.7109375" style="43" customWidth="1"/>
    <col min="9475" max="9475" width="30.42578125" style="43" customWidth="1"/>
    <col min="9476" max="9476" width="1.7109375" style="43" customWidth="1"/>
    <col min="9477" max="9477" width="15.7109375" style="43" customWidth="1"/>
    <col min="9478" max="9478" width="12.42578125" style="43" customWidth="1"/>
    <col min="9479" max="9479" width="2.42578125" style="43" customWidth="1"/>
    <col min="9480" max="9480" width="15.7109375" style="43" customWidth="1"/>
    <col min="9481" max="9481" width="3" style="43" customWidth="1"/>
    <col min="9482" max="9482" width="15.7109375" style="43" customWidth="1"/>
    <col min="9483" max="9728" width="9.140625" style="43"/>
    <col min="9729" max="9729" width="22.28515625" style="43" customWidth="1"/>
    <col min="9730" max="9730" width="1.7109375" style="43" customWidth="1"/>
    <col min="9731" max="9731" width="30.42578125" style="43" customWidth="1"/>
    <col min="9732" max="9732" width="1.7109375" style="43" customWidth="1"/>
    <col min="9733" max="9733" width="15.7109375" style="43" customWidth="1"/>
    <col min="9734" max="9734" width="12.42578125" style="43" customWidth="1"/>
    <col min="9735" max="9735" width="2.42578125" style="43" customWidth="1"/>
    <col min="9736" max="9736" width="15.7109375" style="43" customWidth="1"/>
    <col min="9737" max="9737" width="3" style="43" customWidth="1"/>
    <col min="9738" max="9738" width="15.7109375" style="43" customWidth="1"/>
    <col min="9739" max="9984" width="9.140625" style="43"/>
    <col min="9985" max="9985" width="22.28515625" style="43" customWidth="1"/>
    <col min="9986" max="9986" width="1.7109375" style="43" customWidth="1"/>
    <col min="9987" max="9987" width="30.42578125" style="43" customWidth="1"/>
    <col min="9988" max="9988" width="1.7109375" style="43" customWidth="1"/>
    <col min="9989" max="9989" width="15.7109375" style="43" customWidth="1"/>
    <col min="9990" max="9990" width="12.42578125" style="43" customWidth="1"/>
    <col min="9991" max="9991" width="2.42578125" style="43" customWidth="1"/>
    <col min="9992" max="9992" width="15.7109375" style="43" customWidth="1"/>
    <col min="9993" max="9993" width="3" style="43" customWidth="1"/>
    <col min="9994" max="9994" width="15.7109375" style="43" customWidth="1"/>
    <col min="9995" max="10240" width="9.140625" style="43"/>
    <col min="10241" max="10241" width="22.28515625" style="43" customWidth="1"/>
    <col min="10242" max="10242" width="1.7109375" style="43" customWidth="1"/>
    <col min="10243" max="10243" width="30.42578125" style="43" customWidth="1"/>
    <col min="10244" max="10244" width="1.7109375" style="43" customWidth="1"/>
    <col min="10245" max="10245" width="15.7109375" style="43" customWidth="1"/>
    <col min="10246" max="10246" width="12.42578125" style="43" customWidth="1"/>
    <col min="10247" max="10247" width="2.42578125" style="43" customWidth="1"/>
    <col min="10248" max="10248" width="15.7109375" style="43" customWidth="1"/>
    <col min="10249" max="10249" width="3" style="43" customWidth="1"/>
    <col min="10250" max="10250" width="15.7109375" style="43" customWidth="1"/>
    <col min="10251" max="10496" width="9.140625" style="43"/>
    <col min="10497" max="10497" width="22.28515625" style="43" customWidth="1"/>
    <col min="10498" max="10498" width="1.7109375" style="43" customWidth="1"/>
    <col min="10499" max="10499" width="30.42578125" style="43" customWidth="1"/>
    <col min="10500" max="10500" width="1.7109375" style="43" customWidth="1"/>
    <col min="10501" max="10501" width="15.7109375" style="43" customWidth="1"/>
    <col min="10502" max="10502" width="12.42578125" style="43" customWidth="1"/>
    <col min="10503" max="10503" width="2.42578125" style="43" customWidth="1"/>
    <col min="10504" max="10504" width="15.7109375" style="43" customWidth="1"/>
    <col min="10505" max="10505" width="3" style="43" customWidth="1"/>
    <col min="10506" max="10506" width="15.7109375" style="43" customWidth="1"/>
    <col min="10507" max="10752" width="9.140625" style="43"/>
    <col min="10753" max="10753" width="22.28515625" style="43" customWidth="1"/>
    <col min="10754" max="10754" width="1.7109375" style="43" customWidth="1"/>
    <col min="10755" max="10755" width="30.42578125" style="43" customWidth="1"/>
    <col min="10756" max="10756" width="1.7109375" style="43" customWidth="1"/>
    <col min="10757" max="10757" width="15.7109375" style="43" customWidth="1"/>
    <col min="10758" max="10758" width="12.42578125" style="43" customWidth="1"/>
    <col min="10759" max="10759" width="2.42578125" style="43" customWidth="1"/>
    <col min="10760" max="10760" width="15.7109375" style="43" customWidth="1"/>
    <col min="10761" max="10761" width="3" style="43" customWidth="1"/>
    <col min="10762" max="10762" width="15.7109375" style="43" customWidth="1"/>
    <col min="10763" max="11008" width="9.140625" style="43"/>
    <col min="11009" max="11009" width="22.28515625" style="43" customWidth="1"/>
    <col min="11010" max="11010" width="1.7109375" style="43" customWidth="1"/>
    <col min="11011" max="11011" width="30.42578125" style="43" customWidth="1"/>
    <col min="11012" max="11012" width="1.7109375" style="43" customWidth="1"/>
    <col min="11013" max="11013" width="15.7109375" style="43" customWidth="1"/>
    <col min="11014" max="11014" width="12.42578125" style="43" customWidth="1"/>
    <col min="11015" max="11015" width="2.42578125" style="43" customWidth="1"/>
    <col min="11016" max="11016" width="15.7109375" style="43" customWidth="1"/>
    <col min="11017" max="11017" width="3" style="43" customWidth="1"/>
    <col min="11018" max="11018" width="15.7109375" style="43" customWidth="1"/>
    <col min="11019" max="11264" width="9.140625" style="43"/>
    <col min="11265" max="11265" width="22.28515625" style="43" customWidth="1"/>
    <col min="11266" max="11266" width="1.7109375" style="43" customWidth="1"/>
    <col min="11267" max="11267" width="30.42578125" style="43" customWidth="1"/>
    <col min="11268" max="11268" width="1.7109375" style="43" customWidth="1"/>
    <col min="11269" max="11269" width="15.7109375" style="43" customWidth="1"/>
    <col min="11270" max="11270" width="12.42578125" style="43" customWidth="1"/>
    <col min="11271" max="11271" width="2.42578125" style="43" customWidth="1"/>
    <col min="11272" max="11272" width="15.7109375" style="43" customWidth="1"/>
    <col min="11273" max="11273" width="3" style="43" customWidth="1"/>
    <col min="11274" max="11274" width="15.7109375" style="43" customWidth="1"/>
    <col min="11275" max="11520" width="9.140625" style="43"/>
    <col min="11521" max="11521" width="22.28515625" style="43" customWidth="1"/>
    <col min="11522" max="11522" width="1.7109375" style="43" customWidth="1"/>
    <col min="11523" max="11523" width="30.42578125" style="43" customWidth="1"/>
    <col min="11524" max="11524" width="1.7109375" style="43" customWidth="1"/>
    <col min="11525" max="11525" width="15.7109375" style="43" customWidth="1"/>
    <col min="11526" max="11526" width="12.42578125" style="43" customWidth="1"/>
    <col min="11527" max="11527" width="2.42578125" style="43" customWidth="1"/>
    <col min="11528" max="11528" width="15.7109375" style="43" customWidth="1"/>
    <col min="11529" max="11529" width="3" style="43" customWidth="1"/>
    <col min="11530" max="11530" width="15.7109375" style="43" customWidth="1"/>
    <col min="11531" max="11776" width="9.140625" style="43"/>
    <col min="11777" max="11777" width="22.28515625" style="43" customWidth="1"/>
    <col min="11778" max="11778" width="1.7109375" style="43" customWidth="1"/>
    <col min="11779" max="11779" width="30.42578125" style="43" customWidth="1"/>
    <col min="11780" max="11780" width="1.7109375" style="43" customWidth="1"/>
    <col min="11781" max="11781" width="15.7109375" style="43" customWidth="1"/>
    <col min="11782" max="11782" width="12.42578125" style="43" customWidth="1"/>
    <col min="11783" max="11783" width="2.42578125" style="43" customWidth="1"/>
    <col min="11784" max="11784" width="15.7109375" style="43" customWidth="1"/>
    <col min="11785" max="11785" width="3" style="43" customWidth="1"/>
    <col min="11786" max="11786" width="15.7109375" style="43" customWidth="1"/>
    <col min="11787" max="12032" width="9.140625" style="43"/>
    <col min="12033" max="12033" width="22.28515625" style="43" customWidth="1"/>
    <col min="12034" max="12034" width="1.7109375" style="43" customWidth="1"/>
    <col min="12035" max="12035" width="30.42578125" style="43" customWidth="1"/>
    <col min="12036" max="12036" width="1.7109375" style="43" customWidth="1"/>
    <col min="12037" max="12037" width="15.7109375" style="43" customWidth="1"/>
    <col min="12038" max="12038" width="12.42578125" style="43" customWidth="1"/>
    <col min="12039" max="12039" width="2.42578125" style="43" customWidth="1"/>
    <col min="12040" max="12040" width="15.7109375" style="43" customWidth="1"/>
    <col min="12041" max="12041" width="3" style="43" customWidth="1"/>
    <col min="12042" max="12042" width="15.7109375" style="43" customWidth="1"/>
    <col min="12043" max="12288" width="9.140625" style="43"/>
    <col min="12289" max="12289" width="22.28515625" style="43" customWidth="1"/>
    <col min="12290" max="12290" width="1.7109375" style="43" customWidth="1"/>
    <col min="12291" max="12291" width="30.42578125" style="43" customWidth="1"/>
    <col min="12292" max="12292" width="1.7109375" style="43" customWidth="1"/>
    <col min="12293" max="12293" width="15.7109375" style="43" customWidth="1"/>
    <col min="12294" max="12294" width="12.42578125" style="43" customWidth="1"/>
    <col min="12295" max="12295" width="2.42578125" style="43" customWidth="1"/>
    <col min="12296" max="12296" width="15.7109375" style="43" customWidth="1"/>
    <col min="12297" max="12297" width="3" style="43" customWidth="1"/>
    <col min="12298" max="12298" width="15.7109375" style="43" customWidth="1"/>
    <col min="12299" max="12544" width="9.140625" style="43"/>
    <col min="12545" max="12545" width="22.28515625" style="43" customWidth="1"/>
    <col min="12546" max="12546" width="1.7109375" style="43" customWidth="1"/>
    <col min="12547" max="12547" width="30.42578125" style="43" customWidth="1"/>
    <col min="12548" max="12548" width="1.7109375" style="43" customWidth="1"/>
    <col min="12549" max="12549" width="15.7109375" style="43" customWidth="1"/>
    <col min="12550" max="12550" width="12.42578125" style="43" customWidth="1"/>
    <col min="12551" max="12551" width="2.42578125" style="43" customWidth="1"/>
    <col min="12552" max="12552" width="15.7109375" style="43" customWidth="1"/>
    <col min="12553" max="12553" width="3" style="43" customWidth="1"/>
    <col min="12554" max="12554" width="15.7109375" style="43" customWidth="1"/>
    <col min="12555" max="12800" width="9.140625" style="43"/>
    <col min="12801" max="12801" width="22.28515625" style="43" customWidth="1"/>
    <col min="12802" max="12802" width="1.7109375" style="43" customWidth="1"/>
    <col min="12803" max="12803" width="30.42578125" style="43" customWidth="1"/>
    <col min="12804" max="12804" width="1.7109375" style="43" customWidth="1"/>
    <col min="12805" max="12805" width="15.7109375" style="43" customWidth="1"/>
    <col min="12806" max="12806" width="12.42578125" style="43" customWidth="1"/>
    <col min="12807" max="12807" width="2.42578125" style="43" customWidth="1"/>
    <col min="12808" max="12808" width="15.7109375" style="43" customWidth="1"/>
    <col min="12809" max="12809" width="3" style="43" customWidth="1"/>
    <col min="12810" max="12810" width="15.7109375" style="43" customWidth="1"/>
    <col min="12811" max="13056" width="9.140625" style="43"/>
    <col min="13057" max="13057" width="22.28515625" style="43" customWidth="1"/>
    <col min="13058" max="13058" width="1.7109375" style="43" customWidth="1"/>
    <col min="13059" max="13059" width="30.42578125" style="43" customWidth="1"/>
    <col min="13060" max="13060" width="1.7109375" style="43" customWidth="1"/>
    <col min="13061" max="13061" width="15.7109375" style="43" customWidth="1"/>
    <col min="13062" max="13062" width="12.42578125" style="43" customWidth="1"/>
    <col min="13063" max="13063" width="2.42578125" style="43" customWidth="1"/>
    <col min="13064" max="13064" width="15.7109375" style="43" customWidth="1"/>
    <col min="13065" max="13065" width="3" style="43" customWidth="1"/>
    <col min="13066" max="13066" width="15.7109375" style="43" customWidth="1"/>
    <col min="13067" max="13312" width="9.140625" style="43"/>
    <col min="13313" max="13313" width="22.28515625" style="43" customWidth="1"/>
    <col min="13314" max="13314" width="1.7109375" style="43" customWidth="1"/>
    <col min="13315" max="13315" width="30.42578125" style="43" customWidth="1"/>
    <col min="13316" max="13316" width="1.7109375" style="43" customWidth="1"/>
    <col min="13317" max="13317" width="15.7109375" style="43" customWidth="1"/>
    <col min="13318" max="13318" width="12.42578125" style="43" customWidth="1"/>
    <col min="13319" max="13319" width="2.42578125" style="43" customWidth="1"/>
    <col min="13320" max="13320" width="15.7109375" style="43" customWidth="1"/>
    <col min="13321" max="13321" width="3" style="43" customWidth="1"/>
    <col min="13322" max="13322" width="15.7109375" style="43" customWidth="1"/>
    <col min="13323" max="13568" width="9.140625" style="43"/>
    <col min="13569" max="13569" width="22.28515625" style="43" customWidth="1"/>
    <col min="13570" max="13570" width="1.7109375" style="43" customWidth="1"/>
    <col min="13571" max="13571" width="30.42578125" style="43" customWidth="1"/>
    <col min="13572" max="13572" width="1.7109375" style="43" customWidth="1"/>
    <col min="13573" max="13573" width="15.7109375" style="43" customWidth="1"/>
    <col min="13574" max="13574" width="12.42578125" style="43" customWidth="1"/>
    <col min="13575" max="13575" width="2.42578125" style="43" customWidth="1"/>
    <col min="13576" max="13576" width="15.7109375" style="43" customWidth="1"/>
    <col min="13577" max="13577" width="3" style="43" customWidth="1"/>
    <col min="13578" max="13578" width="15.7109375" style="43" customWidth="1"/>
    <col min="13579" max="13824" width="9.140625" style="43"/>
    <col min="13825" max="13825" width="22.28515625" style="43" customWidth="1"/>
    <col min="13826" max="13826" width="1.7109375" style="43" customWidth="1"/>
    <col min="13827" max="13827" width="30.42578125" style="43" customWidth="1"/>
    <col min="13828" max="13828" width="1.7109375" style="43" customWidth="1"/>
    <col min="13829" max="13829" width="15.7109375" style="43" customWidth="1"/>
    <col min="13830" max="13830" width="12.42578125" style="43" customWidth="1"/>
    <col min="13831" max="13831" width="2.42578125" style="43" customWidth="1"/>
    <col min="13832" max="13832" width="15.7109375" style="43" customWidth="1"/>
    <col min="13833" max="13833" width="3" style="43" customWidth="1"/>
    <col min="13834" max="13834" width="15.7109375" style="43" customWidth="1"/>
    <col min="13835" max="14080" width="9.140625" style="43"/>
    <col min="14081" max="14081" width="22.28515625" style="43" customWidth="1"/>
    <col min="14082" max="14082" width="1.7109375" style="43" customWidth="1"/>
    <col min="14083" max="14083" width="30.42578125" style="43" customWidth="1"/>
    <col min="14084" max="14084" width="1.7109375" style="43" customWidth="1"/>
    <col min="14085" max="14085" width="15.7109375" style="43" customWidth="1"/>
    <col min="14086" max="14086" width="12.42578125" style="43" customWidth="1"/>
    <col min="14087" max="14087" width="2.42578125" style="43" customWidth="1"/>
    <col min="14088" max="14088" width="15.7109375" style="43" customWidth="1"/>
    <col min="14089" max="14089" width="3" style="43" customWidth="1"/>
    <col min="14090" max="14090" width="15.7109375" style="43" customWidth="1"/>
    <col min="14091" max="14336" width="9.140625" style="43"/>
    <col min="14337" max="14337" width="22.28515625" style="43" customWidth="1"/>
    <col min="14338" max="14338" width="1.7109375" style="43" customWidth="1"/>
    <col min="14339" max="14339" width="30.42578125" style="43" customWidth="1"/>
    <col min="14340" max="14340" width="1.7109375" style="43" customWidth="1"/>
    <col min="14341" max="14341" width="15.7109375" style="43" customWidth="1"/>
    <col min="14342" max="14342" width="12.42578125" style="43" customWidth="1"/>
    <col min="14343" max="14343" width="2.42578125" style="43" customWidth="1"/>
    <col min="14344" max="14344" width="15.7109375" style="43" customWidth="1"/>
    <col min="14345" max="14345" width="3" style="43" customWidth="1"/>
    <col min="14346" max="14346" width="15.7109375" style="43" customWidth="1"/>
    <col min="14347" max="14592" width="9.140625" style="43"/>
    <col min="14593" max="14593" width="22.28515625" style="43" customWidth="1"/>
    <col min="14594" max="14594" width="1.7109375" style="43" customWidth="1"/>
    <col min="14595" max="14595" width="30.42578125" style="43" customWidth="1"/>
    <col min="14596" max="14596" width="1.7109375" style="43" customWidth="1"/>
    <col min="14597" max="14597" width="15.7109375" style="43" customWidth="1"/>
    <col min="14598" max="14598" width="12.42578125" style="43" customWidth="1"/>
    <col min="14599" max="14599" width="2.42578125" style="43" customWidth="1"/>
    <col min="14600" max="14600" width="15.7109375" style="43" customWidth="1"/>
    <col min="14601" max="14601" width="3" style="43" customWidth="1"/>
    <col min="14602" max="14602" width="15.7109375" style="43" customWidth="1"/>
    <col min="14603" max="14848" width="9.140625" style="43"/>
    <col min="14849" max="14849" width="22.28515625" style="43" customWidth="1"/>
    <col min="14850" max="14850" width="1.7109375" style="43" customWidth="1"/>
    <col min="14851" max="14851" width="30.42578125" style="43" customWidth="1"/>
    <col min="14852" max="14852" width="1.7109375" style="43" customWidth="1"/>
    <col min="14853" max="14853" width="15.7109375" style="43" customWidth="1"/>
    <col min="14854" max="14854" width="12.42578125" style="43" customWidth="1"/>
    <col min="14855" max="14855" width="2.42578125" style="43" customWidth="1"/>
    <col min="14856" max="14856" width="15.7109375" style="43" customWidth="1"/>
    <col min="14857" max="14857" width="3" style="43" customWidth="1"/>
    <col min="14858" max="14858" width="15.7109375" style="43" customWidth="1"/>
    <col min="14859" max="15104" width="9.140625" style="43"/>
    <col min="15105" max="15105" width="22.28515625" style="43" customWidth="1"/>
    <col min="15106" max="15106" width="1.7109375" style="43" customWidth="1"/>
    <col min="15107" max="15107" width="30.42578125" style="43" customWidth="1"/>
    <col min="15108" max="15108" width="1.7109375" style="43" customWidth="1"/>
    <col min="15109" max="15109" width="15.7109375" style="43" customWidth="1"/>
    <col min="15110" max="15110" width="12.42578125" style="43" customWidth="1"/>
    <col min="15111" max="15111" width="2.42578125" style="43" customWidth="1"/>
    <col min="15112" max="15112" width="15.7109375" style="43" customWidth="1"/>
    <col min="15113" max="15113" width="3" style="43" customWidth="1"/>
    <col min="15114" max="15114" width="15.7109375" style="43" customWidth="1"/>
    <col min="15115" max="15360" width="9.140625" style="43"/>
    <col min="15361" max="15361" width="22.28515625" style="43" customWidth="1"/>
    <col min="15362" max="15362" width="1.7109375" style="43" customWidth="1"/>
    <col min="15363" max="15363" width="30.42578125" style="43" customWidth="1"/>
    <col min="15364" max="15364" width="1.7109375" style="43" customWidth="1"/>
    <col min="15365" max="15365" width="15.7109375" style="43" customWidth="1"/>
    <col min="15366" max="15366" width="12.42578125" style="43" customWidth="1"/>
    <col min="15367" max="15367" width="2.42578125" style="43" customWidth="1"/>
    <col min="15368" max="15368" width="15.7109375" style="43" customWidth="1"/>
    <col min="15369" max="15369" width="3" style="43" customWidth="1"/>
    <col min="15370" max="15370" width="15.7109375" style="43" customWidth="1"/>
    <col min="15371" max="15616" width="9.140625" style="43"/>
    <col min="15617" max="15617" width="22.28515625" style="43" customWidth="1"/>
    <col min="15618" max="15618" width="1.7109375" style="43" customWidth="1"/>
    <col min="15619" max="15619" width="30.42578125" style="43" customWidth="1"/>
    <col min="15620" max="15620" width="1.7109375" style="43" customWidth="1"/>
    <col min="15621" max="15621" width="15.7109375" style="43" customWidth="1"/>
    <col min="15622" max="15622" width="12.42578125" style="43" customWidth="1"/>
    <col min="15623" max="15623" width="2.42578125" style="43" customWidth="1"/>
    <col min="15624" max="15624" width="15.7109375" style="43" customWidth="1"/>
    <col min="15625" max="15625" width="3" style="43" customWidth="1"/>
    <col min="15626" max="15626" width="15.7109375" style="43" customWidth="1"/>
    <col min="15627" max="15872" width="9.140625" style="43"/>
    <col min="15873" max="15873" width="22.28515625" style="43" customWidth="1"/>
    <col min="15874" max="15874" width="1.7109375" style="43" customWidth="1"/>
    <col min="15875" max="15875" width="30.42578125" style="43" customWidth="1"/>
    <col min="15876" max="15876" width="1.7109375" style="43" customWidth="1"/>
    <col min="15877" max="15877" width="15.7109375" style="43" customWidth="1"/>
    <col min="15878" max="15878" width="12.42578125" style="43" customWidth="1"/>
    <col min="15879" max="15879" width="2.42578125" style="43" customWidth="1"/>
    <col min="15880" max="15880" width="15.7109375" style="43" customWidth="1"/>
    <col min="15881" max="15881" width="3" style="43" customWidth="1"/>
    <col min="15882" max="15882" width="15.7109375" style="43" customWidth="1"/>
    <col min="15883" max="16128" width="9.140625" style="43"/>
    <col min="16129" max="16129" width="22.28515625" style="43" customWidth="1"/>
    <col min="16130" max="16130" width="1.7109375" style="43" customWidth="1"/>
    <col min="16131" max="16131" width="30.42578125" style="43" customWidth="1"/>
    <col min="16132" max="16132" width="1.7109375" style="43" customWidth="1"/>
    <col min="16133" max="16133" width="15.7109375" style="43" customWidth="1"/>
    <col min="16134" max="16134" width="12.42578125" style="43" customWidth="1"/>
    <col min="16135" max="16135" width="2.42578125" style="43" customWidth="1"/>
    <col min="16136" max="16136" width="15.7109375" style="43" customWidth="1"/>
    <col min="16137" max="16137" width="3" style="43" customWidth="1"/>
    <col min="16138" max="16138" width="15.7109375" style="43" customWidth="1"/>
    <col min="16139" max="16384" width="9.140625" style="43"/>
  </cols>
  <sheetData>
    <row r="1" spans="1:10" ht="23.25">
      <c r="A1" s="235"/>
      <c r="B1" s="41"/>
      <c r="C1" s="237" t="s">
        <v>171</v>
      </c>
      <c r="D1" s="237"/>
      <c r="E1" s="237"/>
      <c r="F1" s="237"/>
      <c r="G1" s="237"/>
      <c r="H1" s="237"/>
      <c r="I1" s="237"/>
      <c r="J1" s="237"/>
    </row>
    <row r="2" spans="1:10" ht="15">
      <c r="A2" s="235"/>
      <c r="B2" s="41"/>
      <c r="C2" s="238" t="s">
        <v>62</v>
      </c>
      <c r="D2" s="239"/>
      <c r="E2" s="239"/>
      <c r="F2" s="239"/>
      <c r="G2" s="239"/>
      <c r="H2" s="239"/>
      <c r="I2" s="239"/>
      <c r="J2" s="239"/>
    </row>
    <row r="3" spans="1:10" ht="15">
      <c r="A3" s="235"/>
      <c r="B3" s="41"/>
      <c r="C3" s="41"/>
      <c r="D3" s="41"/>
      <c r="E3" s="44"/>
      <c r="F3" s="42"/>
      <c r="G3" s="42"/>
      <c r="H3" s="42"/>
      <c r="I3" s="45"/>
      <c r="J3" s="45"/>
    </row>
    <row r="4" spans="1:10" ht="15.75" thickBot="1">
      <c r="A4" s="236"/>
      <c r="B4" s="46"/>
      <c r="C4" s="46"/>
      <c r="D4" s="46"/>
      <c r="E4" s="46"/>
      <c r="F4" s="47"/>
      <c r="G4" s="47"/>
      <c r="H4" s="47"/>
      <c r="I4" s="47"/>
      <c r="J4" s="47"/>
    </row>
    <row r="5" spans="1:10" ht="15">
      <c r="A5" s="49"/>
      <c r="B5" s="50"/>
      <c r="C5" s="41"/>
      <c r="D5" s="41"/>
      <c r="E5" s="41"/>
      <c r="F5" s="51"/>
      <c r="G5" s="51"/>
      <c r="H5" s="51"/>
      <c r="I5" s="51"/>
      <c r="J5" s="51"/>
    </row>
    <row r="6" spans="1:10" ht="16.5">
      <c r="A6" s="240" t="s">
        <v>63</v>
      </c>
      <c r="B6" s="52"/>
      <c r="C6" s="53" t="s">
        <v>92</v>
      </c>
      <c r="D6" s="54"/>
      <c r="E6" s="55"/>
      <c r="F6" s="55"/>
      <c r="G6" s="55"/>
      <c r="H6" s="55"/>
      <c r="I6" s="54"/>
      <c r="J6" s="55"/>
    </row>
    <row r="7" spans="1:10" ht="15">
      <c r="A7" s="240"/>
      <c r="B7" s="56"/>
      <c r="C7" s="57"/>
      <c r="D7" s="58"/>
      <c r="E7" s="59"/>
      <c r="F7" s="60" t="s">
        <v>4</v>
      </c>
      <c r="G7" s="60"/>
      <c r="H7" s="60" t="s">
        <v>5</v>
      </c>
      <c r="I7" s="59"/>
      <c r="J7" s="60" t="s">
        <v>4</v>
      </c>
    </row>
    <row r="8" spans="1:10" ht="15">
      <c r="A8" s="241" t="s">
        <v>66</v>
      </c>
      <c r="B8" s="56"/>
      <c r="C8" s="57" t="s">
        <v>67</v>
      </c>
      <c r="D8" s="61"/>
      <c r="E8" s="96"/>
      <c r="F8" s="62" t="s">
        <v>69</v>
      </c>
      <c r="G8" s="62"/>
      <c r="H8" s="62" t="s">
        <v>69</v>
      </c>
      <c r="I8" s="62"/>
      <c r="J8" s="62" t="s">
        <v>70</v>
      </c>
    </row>
    <row r="9" spans="1:10" ht="13.5">
      <c r="A9" s="241"/>
      <c r="B9" s="97"/>
      <c r="C9" s="64"/>
      <c r="D9" s="64"/>
      <c r="E9" s="64"/>
      <c r="F9" s="64"/>
      <c r="G9" s="64"/>
      <c r="H9" s="64"/>
      <c r="I9" s="64"/>
      <c r="J9" s="64"/>
    </row>
    <row r="10" spans="1:10">
      <c r="A10" s="241"/>
      <c r="B10" s="97"/>
      <c r="C10" s="243" t="s">
        <v>93</v>
      </c>
      <c r="D10" s="243"/>
      <c r="E10" s="5"/>
      <c r="F10" s="5"/>
      <c r="G10" s="5"/>
      <c r="H10" s="5"/>
      <c r="I10" s="5"/>
      <c r="J10" s="5"/>
    </row>
    <row r="11" spans="1:10">
      <c r="A11" s="241"/>
      <c r="B11" s="97"/>
      <c r="C11" s="98" t="s">
        <v>81</v>
      </c>
      <c r="D11" s="2"/>
      <c r="E11" s="2"/>
      <c r="F11" s="2"/>
      <c r="G11" s="2"/>
      <c r="H11" s="2"/>
      <c r="I11" s="2"/>
      <c r="J11" s="2"/>
    </row>
    <row r="12" spans="1:10">
      <c r="A12" s="241"/>
      <c r="B12" s="97"/>
      <c r="C12" s="5" t="s">
        <v>172</v>
      </c>
      <c r="D12" s="2"/>
      <c r="E12" s="2"/>
      <c r="F12" s="39">
        <v>150000</v>
      </c>
      <c r="G12" s="39"/>
      <c r="H12" s="39">
        <v>0</v>
      </c>
      <c r="I12" s="2"/>
      <c r="J12" s="39">
        <v>150000</v>
      </c>
    </row>
    <row r="13" spans="1:10">
      <c r="A13" s="241"/>
      <c r="B13" s="97"/>
      <c r="C13" s="5" t="s">
        <v>173</v>
      </c>
      <c r="D13" s="39"/>
      <c r="E13" s="5"/>
      <c r="F13" s="100">
        <v>120000</v>
      </c>
      <c r="G13" s="99"/>
      <c r="H13" s="100">
        <v>71677</v>
      </c>
      <c r="I13" s="39"/>
      <c r="J13" s="100">
        <v>123000</v>
      </c>
    </row>
    <row r="14" spans="1:10" hidden="1">
      <c r="A14" s="241"/>
      <c r="B14" s="97"/>
      <c r="C14" s="5"/>
      <c r="D14" s="99"/>
      <c r="E14" s="99"/>
      <c r="F14" s="99"/>
      <c r="G14" s="99"/>
      <c r="H14" s="99"/>
      <c r="J14" s="99"/>
    </row>
    <row r="15" spans="1:10" hidden="1">
      <c r="A15" s="241"/>
      <c r="B15" s="97"/>
      <c r="C15" s="5"/>
      <c r="D15" s="99"/>
      <c r="E15" s="99"/>
      <c r="F15" s="99"/>
      <c r="G15" s="99"/>
      <c r="H15" s="99"/>
      <c r="J15" s="99"/>
    </row>
    <row r="16" spans="1:10" hidden="1">
      <c r="A16" s="241"/>
      <c r="B16" s="97"/>
      <c r="C16" s="5"/>
      <c r="D16" s="99"/>
      <c r="E16" s="99"/>
      <c r="F16" s="99"/>
      <c r="G16" s="99"/>
      <c r="H16" s="99"/>
      <c r="J16" s="99"/>
    </row>
    <row r="17" spans="1:10">
      <c r="A17" s="241"/>
      <c r="B17" s="97"/>
      <c r="C17" s="97"/>
      <c r="D17" s="97"/>
      <c r="E17" s="99"/>
      <c r="F17" s="99"/>
      <c r="G17" s="99"/>
      <c r="H17" s="99"/>
      <c r="J17" s="99"/>
    </row>
    <row r="18" spans="1:10" hidden="1">
      <c r="A18" s="241"/>
      <c r="B18" s="97"/>
      <c r="C18" s="5"/>
      <c r="D18" s="97"/>
      <c r="E18" s="99"/>
      <c r="F18" s="99"/>
      <c r="G18" s="99"/>
      <c r="H18" s="99"/>
      <c r="J18" s="99"/>
    </row>
    <row r="19" spans="1:10">
      <c r="A19" s="241"/>
      <c r="B19" s="97"/>
      <c r="C19" s="98" t="s">
        <v>99</v>
      </c>
      <c r="D19" s="97"/>
      <c r="E19" s="99"/>
      <c r="F19" s="99">
        <f>SUM(F12:F18)</f>
        <v>270000</v>
      </c>
      <c r="G19" s="99"/>
      <c r="H19" s="99">
        <f>SUM(H12:H18)</f>
        <v>71677</v>
      </c>
      <c r="J19" s="99">
        <f>SUM(J12:J18)</f>
        <v>273000</v>
      </c>
    </row>
    <row r="20" spans="1:10">
      <c r="A20" s="241"/>
      <c r="B20" s="97"/>
      <c r="C20" s="5"/>
      <c r="D20" s="39"/>
      <c r="E20" s="5"/>
      <c r="F20" s="39"/>
      <c r="G20" s="39"/>
      <c r="H20" s="39"/>
      <c r="I20" s="39"/>
      <c r="J20" s="39"/>
    </row>
    <row r="21" spans="1:10">
      <c r="A21" s="241"/>
      <c r="B21" s="97"/>
      <c r="C21" s="98" t="s">
        <v>82</v>
      </c>
      <c r="D21" s="2"/>
      <c r="E21" s="2"/>
      <c r="F21" s="2"/>
      <c r="G21" s="2"/>
      <c r="H21" s="2"/>
      <c r="I21" s="2"/>
      <c r="J21" s="2"/>
    </row>
    <row r="22" spans="1:10">
      <c r="A22" s="241"/>
      <c r="B22" s="97"/>
      <c r="C22" s="5" t="s">
        <v>174</v>
      </c>
      <c r="D22" s="99"/>
      <c r="E22" s="99"/>
      <c r="F22" s="99">
        <v>70000</v>
      </c>
      <c r="G22" s="99"/>
      <c r="H22" s="99">
        <v>0</v>
      </c>
      <c r="I22" s="99"/>
      <c r="J22" s="99">
        <v>70000</v>
      </c>
    </row>
    <row r="23" spans="1:10">
      <c r="A23" s="241"/>
      <c r="B23" s="97"/>
      <c r="C23" s="5" t="s">
        <v>175</v>
      </c>
      <c r="D23" s="99"/>
      <c r="E23" s="99"/>
      <c r="F23" s="99">
        <v>31000</v>
      </c>
      <c r="G23" s="99"/>
      <c r="H23" s="99">
        <v>0</v>
      </c>
      <c r="I23" s="99"/>
      <c r="J23" s="99">
        <v>31000</v>
      </c>
    </row>
    <row r="24" spans="1:10">
      <c r="A24" s="241"/>
      <c r="B24" s="97"/>
      <c r="C24" s="5" t="s">
        <v>102</v>
      </c>
      <c r="D24" s="97"/>
      <c r="E24" s="99"/>
      <c r="F24" s="100">
        <v>9275</v>
      </c>
      <c r="G24" s="99"/>
      <c r="H24" s="100">
        <v>0</v>
      </c>
      <c r="I24" s="99"/>
      <c r="J24" s="100">
        <v>9275</v>
      </c>
    </row>
    <row r="25" spans="1:10" ht="15">
      <c r="A25" s="101"/>
      <c r="B25" s="84"/>
      <c r="C25" s="5"/>
      <c r="D25" s="97"/>
      <c r="E25" s="99"/>
      <c r="F25" s="99"/>
      <c r="G25" s="99"/>
      <c r="H25" s="99"/>
      <c r="I25" s="99"/>
      <c r="J25" s="99"/>
    </row>
    <row r="26" spans="1:10" ht="15">
      <c r="A26" s="83"/>
      <c r="B26" s="84"/>
      <c r="C26" s="98" t="s">
        <v>162</v>
      </c>
      <c r="D26" s="97"/>
      <c r="E26" s="99"/>
      <c r="F26" s="100">
        <f>SUM(F22:F25)</f>
        <v>110275</v>
      </c>
      <c r="G26" s="99"/>
      <c r="H26" s="100">
        <f>SUM(H22:H25)</f>
        <v>0</v>
      </c>
      <c r="I26" s="99"/>
      <c r="J26" s="100">
        <f>SUM(J22:J25)</f>
        <v>110275</v>
      </c>
    </row>
    <row r="27" spans="1:10" ht="18">
      <c r="A27" s="87" t="s">
        <v>85</v>
      </c>
      <c r="B27" s="84"/>
      <c r="C27" s="5"/>
      <c r="D27" s="99"/>
      <c r="E27" s="99"/>
      <c r="F27" s="99"/>
      <c r="G27" s="99"/>
      <c r="H27" s="99"/>
      <c r="I27" s="99"/>
      <c r="J27" s="99"/>
    </row>
    <row r="28" spans="1:10" ht="15">
      <c r="A28" s="233"/>
      <c r="B28" s="84"/>
      <c r="C28" s="98" t="s">
        <v>104</v>
      </c>
      <c r="D28" s="99"/>
      <c r="E28" s="99"/>
      <c r="F28" s="99"/>
      <c r="G28" s="99"/>
      <c r="H28" s="99"/>
      <c r="I28" s="99"/>
      <c r="J28" s="99"/>
    </row>
    <row r="29" spans="1:10" ht="15">
      <c r="A29" s="233"/>
      <c r="B29" s="84"/>
      <c r="C29" s="5" t="s">
        <v>105</v>
      </c>
      <c r="D29" s="99"/>
      <c r="E29" s="99"/>
      <c r="F29" s="99">
        <v>2500</v>
      </c>
      <c r="G29" s="99"/>
      <c r="H29" s="99">
        <v>0</v>
      </c>
      <c r="I29" s="99"/>
      <c r="J29" s="99">
        <v>0</v>
      </c>
    </row>
    <row r="30" spans="1:10" ht="15">
      <c r="A30" s="233"/>
      <c r="B30" s="84"/>
      <c r="C30" s="5" t="s">
        <v>106</v>
      </c>
      <c r="D30" s="99"/>
      <c r="E30" s="99"/>
      <c r="F30" s="99">
        <v>14400</v>
      </c>
      <c r="G30" s="99"/>
      <c r="H30" s="99">
        <v>4154</v>
      </c>
      <c r="I30" s="99"/>
      <c r="J30" s="99">
        <v>14400</v>
      </c>
    </row>
    <row r="31" spans="1:10" ht="15">
      <c r="A31" s="233"/>
      <c r="B31" s="84"/>
      <c r="C31" s="5" t="s">
        <v>107</v>
      </c>
      <c r="D31" s="99"/>
      <c r="E31" s="99"/>
      <c r="F31" s="100">
        <v>4800</v>
      </c>
      <c r="G31" s="99"/>
      <c r="H31" s="100">
        <v>692</v>
      </c>
      <c r="J31" s="100">
        <v>4800</v>
      </c>
    </row>
    <row r="32" spans="1:10" ht="15">
      <c r="A32" s="233"/>
      <c r="B32" s="84"/>
      <c r="C32" s="5"/>
      <c r="D32" s="97"/>
      <c r="E32" s="99"/>
      <c r="F32" s="99"/>
      <c r="G32" s="99"/>
      <c r="H32" s="99"/>
      <c r="J32" s="99"/>
    </row>
    <row r="33" spans="1:10" ht="15">
      <c r="A33" s="233"/>
      <c r="B33" s="84"/>
      <c r="C33" s="98" t="s">
        <v>108</v>
      </c>
      <c r="D33" s="97"/>
      <c r="E33" s="99"/>
      <c r="F33" s="100">
        <f>SUM(F29:F31)</f>
        <v>21700</v>
      </c>
      <c r="G33" s="99"/>
      <c r="H33" s="100">
        <f>SUM(H29:H31)</f>
        <v>4846</v>
      </c>
      <c r="I33" s="99"/>
      <c r="J33" s="100">
        <f>SUM(J29:J31)</f>
        <v>19200</v>
      </c>
    </row>
    <row r="34" spans="1:10" ht="15">
      <c r="A34" s="233"/>
      <c r="B34" s="84"/>
      <c r="C34" s="98"/>
      <c r="D34" s="99"/>
      <c r="E34" s="99"/>
      <c r="F34" s="99"/>
      <c r="G34" s="99"/>
      <c r="H34" s="99"/>
      <c r="I34" s="99"/>
      <c r="J34" s="99"/>
    </row>
    <row r="35" spans="1:10" ht="15">
      <c r="A35" s="102"/>
      <c r="B35" s="84"/>
      <c r="C35" s="98" t="s">
        <v>109</v>
      </c>
      <c r="D35" s="99"/>
      <c r="E35" s="99"/>
      <c r="F35" s="99">
        <f>SUM(F19,F26,F33)</f>
        <v>401975</v>
      </c>
      <c r="G35" s="99"/>
      <c r="H35" s="99">
        <f>SUM(H19,H26,H33)</f>
        <v>76523</v>
      </c>
      <c r="I35" s="99"/>
      <c r="J35" s="99">
        <f>SUM(J19,J26,J33)</f>
        <v>402475</v>
      </c>
    </row>
    <row r="36" spans="1:10" ht="15">
      <c r="A36" s="102"/>
      <c r="B36" s="84"/>
      <c r="C36" s="98" t="s">
        <v>110</v>
      </c>
      <c r="D36" s="99"/>
      <c r="E36" s="99"/>
      <c r="F36" s="99"/>
      <c r="G36" s="99"/>
      <c r="H36" s="99"/>
      <c r="I36" s="99"/>
      <c r="J36" s="99"/>
    </row>
    <row r="37" spans="1:10" ht="15">
      <c r="A37" s="102"/>
      <c r="B37" s="84"/>
      <c r="C37" s="5" t="s">
        <v>111</v>
      </c>
      <c r="D37" s="99"/>
      <c r="E37" s="99"/>
      <c r="F37" s="99">
        <v>30751</v>
      </c>
      <c r="G37" s="99"/>
      <c r="H37" s="99">
        <v>5694</v>
      </c>
      <c r="I37" s="99"/>
      <c r="J37" s="99">
        <v>30789</v>
      </c>
    </row>
    <row r="38" spans="1:10" ht="15">
      <c r="A38" s="102"/>
      <c r="B38" s="84"/>
      <c r="C38" s="5" t="s">
        <v>112</v>
      </c>
      <c r="D38" s="99"/>
      <c r="E38" s="99"/>
      <c r="F38" s="99">
        <v>20345</v>
      </c>
      <c r="G38" s="99"/>
      <c r="H38" s="99">
        <v>11300</v>
      </c>
      <c r="I38" s="99"/>
      <c r="J38" s="99">
        <v>20505</v>
      </c>
    </row>
    <row r="39" spans="1:10" ht="15">
      <c r="A39" s="102"/>
      <c r="B39" s="84"/>
      <c r="C39" s="5" t="s">
        <v>113</v>
      </c>
      <c r="D39" s="99"/>
      <c r="F39" s="99">
        <v>28138</v>
      </c>
      <c r="G39" s="99"/>
      <c r="H39" s="99">
        <v>6000</v>
      </c>
      <c r="J39" s="99">
        <v>32761</v>
      </c>
    </row>
    <row r="40" spans="1:10" ht="15">
      <c r="A40" s="103"/>
      <c r="B40" s="84"/>
      <c r="C40" s="5" t="s">
        <v>114</v>
      </c>
      <c r="D40" s="97"/>
      <c r="F40" s="100">
        <v>7800</v>
      </c>
      <c r="G40" s="99"/>
      <c r="H40" s="100">
        <v>1200</v>
      </c>
      <c r="J40" s="100">
        <v>7800</v>
      </c>
    </row>
    <row r="41" spans="1:10" ht="15">
      <c r="A41" s="103"/>
      <c r="B41" s="84"/>
      <c r="C41" s="5"/>
      <c r="D41" s="97"/>
      <c r="F41" s="99"/>
      <c r="G41" s="99"/>
      <c r="H41" s="99"/>
      <c r="J41" s="99"/>
    </row>
    <row r="42" spans="1:10" ht="15">
      <c r="A42" s="103"/>
      <c r="B42" s="84"/>
      <c r="C42" s="98" t="s">
        <v>115</v>
      </c>
      <c r="D42" s="97"/>
      <c r="F42" s="100">
        <f>SUM(F35:F40)</f>
        <v>489009</v>
      </c>
      <c r="G42" s="99"/>
      <c r="H42" s="100">
        <f>SUM(H35:H40)</f>
        <v>100717</v>
      </c>
      <c r="J42" s="100">
        <f>SUM(J35:J40)+1</f>
        <v>494331</v>
      </c>
    </row>
    <row r="43" spans="1:10" ht="15">
      <c r="A43" s="103"/>
      <c r="B43" s="84"/>
      <c r="C43" s="123"/>
      <c r="D43" s="5"/>
      <c r="E43" s="5"/>
      <c r="F43" s="5"/>
      <c r="G43" s="5"/>
      <c r="H43" s="5"/>
      <c r="I43" s="5"/>
      <c r="J43" s="5"/>
    </row>
    <row r="44" spans="1:10" ht="15">
      <c r="A44" s="103"/>
      <c r="B44" s="84"/>
      <c r="C44" s="104" t="s">
        <v>116</v>
      </c>
      <c r="D44" s="105"/>
      <c r="E44" s="5"/>
      <c r="F44" s="5"/>
      <c r="G44" s="5"/>
      <c r="H44" s="5"/>
      <c r="I44" s="5"/>
      <c r="J44" s="5"/>
    </row>
    <row r="45" spans="1:10" ht="15">
      <c r="A45" s="103"/>
      <c r="B45" s="84"/>
      <c r="C45" s="5" t="s">
        <v>117</v>
      </c>
      <c r="D45" s="105"/>
      <c r="E45" s="5"/>
      <c r="F45" s="100">
        <v>5000</v>
      </c>
      <c r="G45" s="99"/>
      <c r="H45" s="100">
        <v>500</v>
      </c>
      <c r="I45" s="5"/>
      <c r="J45" s="100">
        <v>5000</v>
      </c>
    </row>
    <row r="46" spans="1:10" ht="15" hidden="1">
      <c r="A46" s="103"/>
      <c r="B46" s="84"/>
      <c r="C46" s="5"/>
      <c r="D46" s="97"/>
      <c r="F46" s="100"/>
      <c r="G46" s="99"/>
      <c r="H46" s="99"/>
      <c r="J46" s="100"/>
    </row>
    <row r="47" spans="1:10" ht="15">
      <c r="A47" s="103"/>
      <c r="B47" s="84"/>
      <c r="C47" s="5"/>
      <c r="D47" s="97"/>
      <c r="E47" s="99"/>
      <c r="F47" s="99"/>
      <c r="G47" s="99"/>
      <c r="H47" s="99"/>
      <c r="I47" s="99"/>
      <c r="J47" s="99"/>
    </row>
    <row r="48" spans="1:10" ht="15">
      <c r="A48" s="103"/>
      <c r="B48" s="95"/>
      <c r="C48" s="98" t="s">
        <v>118</v>
      </c>
      <c r="D48" s="97"/>
      <c r="E48" s="99"/>
      <c r="F48" s="100">
        <f>SUM(F45:F47)</f>
        <v>5000</v>
      </c>
      <c r="G48" s="99"/>
      <c r="H48" s="100">
        <f>SUM(H45:H47)</f>
        <v>500</v>
      </c>
      <c r="I48" s="99"/>
      <c r="J48" s="100">
        <f>SUM(J45:J47)</f>
        <v>5000</v>
      </c>
    </row>
    <row r="49" spans="1:10" ht="15">
      <c r="A49" s="103"/>
      <c r="B49" s="95"/>
      <c r="C49" s="5"/>
      <c r="D49" s="97"/>
      <c r="E49" s="99"/>
      <c r="F49" s="99"/>
      <c r="G49" s="99"/>
      <c r="H49" s="99"/>
      <c r="I49" s="99"/>
      <c r="J49" s="99"/>
    </row>
    <row r="50" spans="1:10" ht="15">
      <c r="A50" s="103"/>
      <c r="B50" s="95"/>
      <c r="C50" s="106" t="s">
        <v>119</v>
      </c>
      <c r="D50" s="5"/>
      <c r="E50" s="5"/>
      <c r="F50" s="5"/>
      <c r="G50" s="5"/>
      <c r="H50" s="5"/>
      <c r="I50" s="5"/>
      <c r="J50" s="5"/>
    </row>
    <row r="51" spans="1:10" ht="15" hidden="1">
      <c r="A51" s="103"/>
      <c r="B51" s="108"/>
      <c r="C51" s="5" t="s">
        <v>164</v>
      </c>
      <c r="D51" s="99"/>
      <c r="E51" s="99"/>
      <c r="F51" s="99"/>
      <c r="G51" s="99"/>
      <c r="H51" s="99"/>
      <c r="I51" s="99"/>
      <c r="J51" s="99"/>
    </row>
    <row r="52" spans="1:10" ht="15" hidden="1">
      <c r="A52" s="103"/>
      <c r="B52" s="108"/>
      <c r="C52" s="116" t="s">
        <v>120</v>
      </c>
      <c r="D52" s="99"/>
      <c r="E52" s="99"/>
      <c r="F52" s="99"/>
      <c r="G52" s="99"/>
      <c r="H52" s="99"/>
      <c r="I52" s="99"/>
      <c r="J52" s="99"/>
    </row>
    <row r="53" spans="1:10" ht="15">
      <c r="A53" s="103"/>
      <c r="B53" s="108"/>
      <c r="C53" s="5" t="s">
        <v>123</v>
      </c>
      <c r="D53" s="99"/>
      <c r="E53" s="99"/>
      <c r="F53" s="99">
        <v>2500</v>
      </c>
      <c r="G53" s="99"/>
      <c r="H53" s="99">
        <v>1000</v>
      </c>
      <c r="I53" s="99"/>
      <c r="J53" s="99">
        <v>2500</v>
      </c>
    </row>
    <row r="54" spans="1:10" ht="15">
      <c r="A54" s="103"/>
      <c r="B54" s="112"/>
      <c r="C54" s="5" t="s">
        <v>176</v>
      </c>
      <c r="D54" s="99"/>
      <c r="E54" s="99"/>
      <c r="F54" s="99">
        <v>0</v>
      </c>
      <c r="G54" s="99"/>
      <c r="H54" s="99">
        <v>0</v>
      </c>
      <c r="I54" s="99"/>
      <c r="J54" s="99">
        <v>52000</v>
      </c>
    </row>
    <row r="55" spans="1:10" ht="15">
      <c r="A55" s="103"/>
      <c r="B55" s="112"/>
      <c r="C55" s="5" t="s">
        <v>132</v>
      </c>
      <c r="D55" s="99"/>
      <c r="E55" s="99"/>
      <c r="F55" s="99">
        <v>0</v>
      </c>
      <c r="G55" s="99"/>
      <c r="H55" s="99">
        <v>1000</v>
      </c>
      <c r="I55" s="99"/>
      <c r="J55" s="99">
        <v>2500</v>
      </c>
    </row>
    <row r="56" spans="1:10" ht="15">
      <c r="A56" s="103"/>
      <c r="B56" s="112"/>
      <c r="C56" s="5" t="s">
        <v>133</v>
      </c>
      <c r="D56" s="99"/>
      <c r="E56" s="99"/>
      <c r="F56" s="100">
        <v>0</v>
      </c>
      <c r="G56" s="99"/>
      <c r="H56" s="100">
        <v>5000</v>
      </c>
      <c r="I56" s="99"/>
      <c r="J56" s="100">
        <v>7000</v>
      </c>
    </row>
    <row r="57" spans="1:10" ht="15">
      <c r="A57" s="103"/>
      <c r="B57" s="108"/>
      <c r="D57" s="99"/>
      <c r="F57" s="99"/>
      <c r="G57" s="99"/>
      <c r="H57" s="99"/>
      <c r="J57" s="99"/>
    </row>
    <row r="58" spans="1:10" ht="15">
      <c r="A58" s="103"/>
      <c r="B58" s="95"/>
      <c r="C58" s="98" t="s">
        <v>147</v>
      </c>
      <c r="D58" s="97"/>
      <c r="F58" s="99">
        <f>SUM(F53:F57)</f>
        <v>2500</v>
      </c>
      <c r="G58" s="99"/>
      <c r="H58" s="99">
        <f>SUM(H53:H57)</f>
        <v>7000</v>
      </c>
      <c r="J58" s="99">
        <f>SUM(J53:J57)</f>
        <v>64000</v>
      </c>
    </row>
    <row r="59" spans="1:10" ht="15">
      <c r="A59" s="103"/>
      <c r="B59" s="95"/>
      <c r="C59" s="5"/>
      <c r="D59" s="97"/>
      <c r="E59" s="99"/>
      <c r="F59" s="99"/>
      <c r="G59" s="99"/>
      <c r="H59" s="99"/>
      <c r="I59" s="99"/>
      <c r="J59" s="99"/>
    </row>
    <row r="60" spans="1:10" ht="15" hidden="1">
      <c r="A60" s="103"/>
      <c r="B60" s="95"/>
      <c r="C60" s="119" t="s">
        <v>148</v>
      </c>
      <c r="D60" s="97"/>
      <c r="E60" s="5"/>
      <c r="F60" s="5"/>
      <c r="G60" s="5"/>
      <c r="H60" s="5"/>
      <c r="I60" s="5"/>
      <c r="J60" s="5"/>
    </row>
    <row r="61" spans="1:10" ht="15" hidden="1">
      <c r="A61" s="103"/>
      <c r="B61" s="95"/>
      <c r="F61" s="100"/>
      <c r="G61" s="99"/>
      <c r="H61" s="99"/>
      <c r="J61" s="100"/>
    </row>
    <row r="62" spans="1:10" ht="15" hidden="1">
      <c r="A62" s="103"/>
      <c r="B62" s="95"/>
      <c r="F62" s="99">
        <f>SUM(F61)</f>
        <v>0</v>
      </c>
      <c r="G62" s="99"/>
      <c r="H62" s="99"/>
      <c r="J62" s="99">
        <f>SUM(J61)</f>
        <v>0</v>
      </c>
    </row>
    <row r="63" spans="1:10" ht="15">
      <c r="A63" s="103"/>
      <c r="B63" s="95"/>
      <c r="C63" s="119" t="s">
        <v>152</v>
      </c>
      <c r="D63" s="119"/>
      <c r="E63" s="5"/>
      <c r="F63" s="5"/>
      <c r="G63" s="5"/>
      <c r="H63" s="5"/>
      <c r="I63" s="5"/>
      <c r="J63" s="5"/>
    </row>
    <row r="64" spans="1:10" ht="15">
      <c r="A64" s="103"/>
      <c r="B64" s="95"/>
      <c r="C64" s="116" t="s">
        <v>177</v>
      </c>
      <c r="D64" s="99"/>
      <c r="F64" s="99">
        <v>52800</v>
      </c>
      <c r="G64" s="99"/>
      <c r="H64" s="99">
        <v>0</v>
      </c>
      <c r="J64" s="99">
        <v>0</v>
      </c>
    </row>
    <row r="65" spans="1:10" ht="15">
      <c r="A65" s="103"/>
      <c r="B65" s="95"/>
      <c r="C65" s="116" t="s">
        <v>178</v>
      </c>
      <c r="D65" s="99"/>
      <c r="F65" s="99">
        <v>63000</v>
      </c>
      <c r="G65" s="99"/>
      <c r="H65" s="99">
        <v>8700</v>
      </c>
      <c r="J65" s="99">
        <v>19000</v>
      </c>
    </row>
    <row r="66" spans="1:10" ht="15">
      <c r="A66" s="103"/>
      <c r="B66" s="95"/>
      <c r="C66" s="5" t="s">
        <v>179</v>
      </c>
      <c r="D66" s="99"/>
      <c r="F66" s="100">
        <v>58115</v>
      </c>
      <c r="G66" s="99"/>
      <c r="H66" s="100">
        <v>95200</v>
      </c>
      <c r="J66" s="100">
        <v>45000</v>
      </c>
    </row>
    <row r="67" spans="1:10" ht="15">
      <c r="A67" s="103"/>
      <c r="B67" s="95"/>
      <c r="C67" s="5"/>
      <c r="D67" s="99"/>
      <c r="F67" s="99"/>
      <c r="G67" s="99"/>
      <c r="H67" s="99"/>
      <c r="J67" s="99"/>
    </row>
    <row r="68" spans="1:10" ht="15">
      <c r="A68" s="103"/>
      <c r="B68" s="95"/>
      <c r="C68" s="98" t="s">
        <v>155</v>
      </c>
      <c r="D68" s="5"/>
      <c r="F68" s="99">
        <f>SUM(F64:F67)</f>
        <v>173915</v>
      </c>
      <c r="G68" s="99"/>
      <c r="H68" s="99">
        <f>SUM(H64:H67)</f>
        <v>103900</v>
      </c>
      <c r="J68" s="99">
        <f>SUM(J64:J67)</f>
        <v>64000</v>
      </c>
    </row>
    <row r="69" spans="1:10" ht="15">
      <c r="A69" s="103"/>
      <c r="B69" s="95"/>
      <c r="C69" s="98"/>
      <c r="D69" s="5"/>
      <c r="F69" s="5"/>
      <c r="G69" s="5"/>
      <c r="H69" s="5"/>
      <c r="J69" s="5"/>
    </row>
    <row r="70" spans="1:10" ht="15.75" thickBot="1">
      <c r="A70" s="103"/>
      <c r="B70" s="95"/>
      <c r="C70" s="5" t="s">
        <v>79</v>
      </c>
      <c r="D70" s="39"/>
      <c r="F70" s="121">
        <f>SUM(F42,F48,F58,F62,F68)</f>
        <v>670424</v>
      </c>
      <c r="G70" s="39"/>
      <c r="H70" s="121">
        <f>SUM(H42,H48,H58,H62,H68)</f>
        <v>212117</v>
      </c>
      <c r="J70" s="121">
        <f>SUM(J42,J48,J58,J62,J68)</f>
        <v>627331</v>
      </c>
    </row>
    <row r="71" spans="1:10" ht="13.5" thickTop="1"/>
    <row r="74" spans="1:10">
      <c r="E74" s="122"/>
    </row>
  </sheetData>
  <mergeCells count="7">
    <mergeCell ref="A28:A34"/>
    <mergeCell ref="A1:A4"/>
    <mergeCell ref="C1:J1"/>
    <mergeCell ref="C2:J2"/>
    <mergeCell ref="A6:A7"/>
    <mergeCell ref="A8:A24"/>
    <mergeCell ref="C10:D10"/>
  </mergeCells>
  <hyperlinks>
    <hyperlink ref="C2" r:id="rId1"/>
  </hyperlinks>
  <pageMargins left="0.7" right="0.7" top="0.75" bottom="0.75" header="0.3" footer="0.3"/>
  <pageSetup paperSize="226" scale="7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7" zoomScaleNormal="100" workbookViewId="0">
      <selection activeCell="B35" sqref="B35"/>
    </sheetView>
  </sheetViews>
  <sheetFormatPr defaultRowHeight="12.75"/>
  <cols>
    <col min="1" max="1" width="36.7109375" style="124" customWidth="1"/>
    <col min="2" max="2" width="11.28515625" style="124" customWidth="1"/>
    <col min="3" max="3" width="1.7109375" style="124" customWidth="1"/>
    <col min="4" max="4" width="11.28515625" style="124" bestFit="1" customWidth="1"/>
    <col min="5" max="5" width="1.7109375" style="124" customWidth="1"/>
    <col min="6" max="6" width="12.7109375" style="124" customWidth="1"/>
    <col min="7" max="7" width="1.7109375" style="124" customWidth="1"/>
    <col min="8" max="8" width="11.28515625" style="124" bestFit="1" customWidth="1"/>
    <col min="9" max="10" width="1.7109375" style="124" customWidth="1"/>
    <col min="11" max="256" width="9.140625" style="124"/>
    <col min="257" max="257" width="36.7109375" style="124" customWidth="1"/>
    <col min="258" max="258" width="11.28515625" style="124" customWidth="1"/>
    <col min="259" max="259" width="1.7109375" style="124" customWidth="1"/>
    <col min="260" max="260" width="11.28515625" style="124" bestFit="1" customWidth="1"/>
    <col min="261" max="261" width="1.7109375" style="124" customWidth="1"/>
    <col min="262" max="262" width="12.7109375" style="124" customWidth="1"/>
    <col min="263" max="263" width="1.7109375" style="124" customWidth="1"/>
    <col min="264" max="264" width="11.28515625" style="124" bestFit="1" customWidth="1"/>
    <col min="265" max="266" width="1.7109375" style="124" customWidth="1"/>
    <col min="267" max="512" width="9.140625" style="124"/>
    <col min="513" max="513" width="36.7109375" style="124" customWidth="1"/>
    <col min="514" max="514" width="11.28515625" style="124" customWidth="1"/>
    <col min="515" max="515" width="1.7109375" style="124" customWidth="1"/>
    <col min="516" max="516" width="11.28515625" style="124" bestFit="1" customWidth="1"/>
    <col min="517" max="517" width="1.7109375" style="124" customWidth="1"/>
    <col min="518" max="518" width="12.7109375" style="124" customWidth="1"/>
    <col min="519" max="519" width="1.7109375" style="124" customWidth="1"/>
    <col min="520" max="520" width="11.28515625" style="124" bestFit="1" customWidth="1"/>
    <col min="521" max="522" width="1.7109375" style="124" customWidth="1"/>
    <col min="523" max="768" width="9.140625" style="124"/>
    <col min="769" max="769" width="36.7109375" style="124" customWidth="1"/>
    <col min="770" max="770" width="11.28515625" style="124" customWidth="1"/>
    <col min="771" max="771" width="1.7109375" style="124" customWidth="1"/>
    <col min="772" max="772" width="11.28515625" style="124" bestFit="1" customWidth="1"/>
    <col min="773" max="773" width="1.7109375" style="124" customWidth="1"/>
    <col min="774" max="774" width="12.7109375" style="124" customWidth="1"/>
    <col min="775" max="775" width="1.7109375" style="124" customWidth="1"/>
    <col min="776" max="776" width="11.28515625" style="124" bestFit="1" customWidth="1"/>
    <col min="777" max="778" width="1.7109375" style="124" customWidth="1"/>
    <col min="779" max="1024" width="9.140625" style="124"/>
    <col min="1025" max="1025" width="36.7109375" style="124" customWidth="1"/>
    <col min="1026" max="1026" width="11.28515625" style="124" customWidth="1"/>
    <col min="1027" max="1027" width="1.7109375" style="124" customWidth="1"/>
    <col min="1028" max="1028" width="11.28515625" style="124" bestFit="1" customWidth="1"/>
    <col min="1029" max="1029" width="1.7109375" style="124" customWidth="1"/>
    <col min="1030" max="1030" width="12.7109375" style="124" customWidth="1"/>
    <col min="1031" max="1031" width="1.7109375" style="124" customWidth="1"/>
    <col min="1032" max="1032" width="11.28515625" style="124" bestFit="1" customWidth="1"/>
    <col min="1033" max="1034" width="1.7109375" style="124" customWidth="1"/>
    <col min="1035" max="1280" width="9.140625" style="124"/>
    <col min="1281" max="1281" width="36.7109375" style="124" customWidth="1"/>
    <col min="1282" max="1282" width="11.28515625" style="124" customWidth="1"/>
    <col min="1283" max="1283" width="1.7109375" style="124" customWidth="1"/>
    <col min="1284" max="1284" width="11.28515625" style="124" bestFit="1" customWidth="1"/>
    <col min="1285" max="1285" width="1.7109375" style="124" customWidth="1"/>
    <col min="1286" max="1286" width="12.7109375" style="124" customWidth="1"/>
    <col min="1287" max="1287" width="1.7109375" style="124" customWidth="1"/>
    <col min="1288" max="1288" width="11.28515625" style="124" bestFit="1" customWidth="1"/>
    <col min="1289" max="1290" width="1.7109375" style="124" customWidth="1"/>
    <col min="1291" max="1536" width="9.140625" style="124"/>
    <col min="1537" max="1537" width="36.7109375" style="124" customWidth="1"/>
    <col min="1538" max="1538" width="11.28515625" style="124" customWidth="1"/>
    <col min="1539" max="1539" width="1.7109375" style="124" customWidth="1"/>
    <col min="1540" max="1540" width="11.28515625" style="124" bestFit="1" customWidth="1"/>
    <col min="1541" max="1541" width="1.7109375" style="124" customWidth="1"/>
    <col min="1542" max="1542" width="12.7109375" style="124" customWidth="1"/>
    <col min="1543" max="1543" width="1.7109375" style="124" customWidth="1"/>
    <col min="1544" max="1544" width="11.28515625" style="124" bestFit="1" customWidth="1"/>
    <col min="1545" max="1546" width="1.7109375" style="124" customWidth="1"/>
    <col min="1547" max="1792" width="9.140625" style="124"/>
    <col min="1793" max="1793" width="36.7109375" style="124" customWidth="1"/>
    <col min="1794" max="1794" width="11.28515625" style="124" customWidth="1"/>
    <col min="1795" max="1795" width="1.7109375" style="124" customWidth="1"/>
    <col min="1796" max="1796" width="11.28515625" style="124" bestFit="1" customWidth="1"/>
    <col min="1797" max="1797" width="1.7109375" style="124" customWidth="1"/>
    <col min="1798" max="1798" width="12.7109375" style="124" customWidth="1"/>
    <col min="1799" max="1799" width="1.7109375" style="124" customWidth="1"/>
    <col min="1800" max="1800" width="11.28515625" style="124" bestFit="1" customWidth="1"/>
    <col min="1801" max="1802" width="1.7109375" style="124" customWidth="1"/>
    <col min="1803" max="2048" width="9.140625" style="124"/>
    <col min="2049" max="2049" width="36.7109375" style="124" customWidth="1"/>
    <col min="2050" max="2050" width="11.28515625" style="124" customWidth="1"/>
    <col min="2051" max="2051" width="1.7109375" style="124" customWidth="1"/>
    <col min="2052" max="2052" width="11.28515625" style="124" bestFit="1" customWidth="1"/>
    <col min="2053" max="2053" width="1.7109375" style="124" customWidth="1"/>
    <col min="2054" max="2054" width="12.7109375" style="124" customWidth="1"/>
    <col min="2055" max="2055" width="1.7109375" style="124" customWidth="1"/>
    <col min="2056" max="2056" width="11.28515625" style="124" bestFit="1" customWidth="1"/>
    <col min="2057" max="2058" width="1.7109375" style="124" customWidth="1"/>
    <col min="2059" max="2304" width="9.140625" style="124"/>
    <col min="2305" max="2305" width="36.7109375" style="124" customWidth="1"/>
    <col min="2306" max="2306" width="11.28515625" style="124" customWidth="1"/>
    <col min="2307" max="2307" width="1.7109375" style="124" customWidth="1"/>
    <col min="2308" max="2308" width="11.28515625" style="124" bestFit="1" customWidth="1"/>
    <col min="2309" max="2309" width="1.7109375" style="124" customWidth="1"/>
    <col min="2310" max="2310" width="12.7109375" style="124" customWidth="1"/>
    <col min="2311" max="2311" width="1.7109375" style="124" customWidth="1"/>
    <col min="2312" max="2312" width="11.28515625" style="124" bestFit="1" customWidth="1"/>
    <col min="2313" max="2314" width="1.7109375" style="124" customWidth="1"/>
    <col min="2315" max="2560" width="9.140625" style="124"/>
    <col min="2561" max="2561" width="36.7109375" style="124" customWidth="1"/>
    <col min="2562" max="2562" width="11.28515625" style="124" customWidth="1"/>
    <col min="2563" max="2563" width="1.7109375" style="124" customWidth="1"/>
    <col min="2564" max="2564" width="11.28515625" style="124" bestFit="1" customWidth="1"/>
    <col min="2565" max="2565" width="1.7109375" style="124" customWidth="1"/>
    <col min="2566" max="2566" width="12.7109375" style="124" customWidth="1"/>
    <col min="2567" max="2567" width="1.7109375" style="124" customWidth="1"/>
    <col min="2568" max="2568" width="11.28515625" style="124" bestFit="1" customWidth="1"/>
    <col min="2569" max="2570" width="1.7109375" style="124" customWidth="1"/>
    <col min="2571" max="2816" width="9.140625" style="124"/>
    <col min="2817" max="2817" width="36.7109375" style="124" customWidth="1"/>
    <col min="2818" max="2818" width="11.28515625" style="124" customWidth="1"/>
    <col min="2819" max="2819" width="1.7109375" style="124" customWidth="1"/>
    <col min="2820" max="2820" width="11.28515625" style="124" bestFit="1" customWidth="1"/>
    <col min="2821" max="2821" width="1.7109375" style="124" customWidth="1"/>
    <col min="2822" max="2822" width="12.7109375" style="124" customWidth="1"/>
    <col min="2823" max="2823" width="1.7109375" style="124" customWidth="1"/>
    <col min="2824" max="2824" width="11.28515625" style="124" bestFit="1" customWidth="1"/>
    <col min="2825" max="2826" width="1.7109375" style="124" customWidth="1"/>
    <col min="2827" max="3072" width="9.140625" style="124"/>
    <col min="3073" max="3073" width="36.7109375" style="124" customWidth="1"/>
    <col min="3074" max="3074" width="11.28515625" style="124" customWidth="1"/>
    <col min="3075" max="3075" width="1.7109375" style="124" customWidth="1"/>
    <col min="3076" max="3076" width="11.28515625" style="124" bestFit="1" customWidth="1"/>
    <col min="3077" max="3077" width="1.7109375" style="124" customWidth="1"/>
    <col min="3078" max="3078" width="12.7109375" style="124" customWidth="1"/>
    <col min="3079" max="3079" width="1.7109375" style="124" customWidth="1"/>
    <col min="3080" max="3080" width="11.28515625" style="124" bestFit="1" customWidth="1"/>
    <col min="3081" max="3082" width="1.7109375" style="124" customWidth="1"/>
    <col min="3083" max="3328" width="9.140625" style="124"/>
    <col min="3329" max="3329" width="36.7109375" style="124" customWidth="1"/>
    <col min="3330" max="3330" width="11.28515625" style="124" customWidth="1"/>
    <col min="3331" max="3331" width="1.7109375" style="124" customWidth="1"/>
    <col min="3332" max="3332" width="11.28515625" style="124" bestFit="1" customWidth="1"/>
    <col min="3333" max="3333" width="1.7109375" style="124" customWidth="1"/>
    <col min="3334" max="3334" width="12.7109375" style="124" customWidth="1"/>
    <col min="3335" max="3335" width="1.7109375" style="124" customWidth="1"/>
    <col min="3336" max="3336" width="11.28515625" style="124" bestFit="1" customWidth="1"/>
    <col min="3337" max="3338" width="1.7109375" style="124" customWidth="1"/>
    <col min="3339" max="3584" width="9.140625" style="124"/>
    <col min="3585" max="3585" width="36.7109375" style="124" customWidth="1"/>
    <col min="3586" max="3586" width="11.28515625" style="124" customWidth="1"/>
    <col min="3587" max="3587" width="1.7109375" style="124" customWidth="1"/>
    <col min="3588" max="3588" width="11.28515625" style="124" bestFit="1" customWidth="1"/>
    <col min="3589" max="3589" width="1.7109375" style="124" customWidth="1"/>
    <col min="3590" max="3590" width="12.7109375" style="124" customWidth="1"/>
    <col min="3591" max="3591" width="1.7109375" style="124" customWidth="1"/>
    <col min="3592" max="3592" width="11.28515625" style="124" bestFit="1" customWidth="1"/>
    <col min="3593" max="3594" width="1.7109375" style="124" customWidth="1"/>
    <col min="3595" max="3840" width="9.140625" style="124"/>
    <col min="3841" max="3841" width="36.7109375" style="124" customWidth="1"/>
    <col min="3842" max="3842" width="11.28515625" style="124" customWidth="1"/>
    <col min="3843" max="3843" width="1.7109375" style="124" customWidth="1"/>
    <col min="3844" max="3844" width="11.28515625" style="124" bestFit="1" customWidth="1"/>
    <col min="3845" max="3845" width="1.7109375" style="124" customWidth="1"/>
    <col min="3846" max="3846" width="12.7109375" style="124" customWidth="1"/>
    <col min="3847" max="3847" width="1.7109375" style="124" customWidth="1"/>
    <col min="3848" max="3848" width="11.28515625" style="124" bestFit="1" customWidth="1"/>
    <col min="3849" max="3850" width="1.7109375" style="124" customWidth="1"/>
    <col min="3851" max="4096" width="9.140625" style="124"/>
    <col min="4097" max="4097" width="36.7109375" style="124" customWidth="1"/>
    <col min="4098" max="4098" width="11.28515625" style="124" customWidth="1"/>
    <col min="4099" max="4099" width="1.7109375" style="124" customWidth="1"/>
    <col min="4100" max="4100" width="11.28515625" style="124" bestFit="1" customWidth="1"/>
    <col min="4101" max="4101" width="1.7109375" style="124" customWidth="1"/>
    <col min="4102" max="4102" width="12.7109375" style="124" customWidth="1"/>
    <col min="4103" max="4103" width="1.7109375" style="124" customWidth="1"/>
    <col min="4104" max="4104" width="11.28515625" style="124" bestFit="1" customWidth="1"/>
    <col min="4105" max="4106" width="1.7109375" style="124" customWidth="1"/>
    <col min="4107" max="4352" width="9.140625" style="124"/>
    <col min="4353" max="4353" width="36.7109375" style="124" customWidth="1"/>
    <col min="4354" max="4354" width="11.28515625" style="124" customWidth="1"/>
    <col min="4355" max="4355" width="1.7109375" style="124" customWidth="1"/>
    <col min="4356" max="4356" width="11.28515625" style="124" bestFit="1" customWidth="1"/>
    <col min="4357" max="4357" width="1.7109375" style="124" customWidth="1"/>
    <col min="4358" max="4358" width="12.7109375" style="124" customWidth="1"/>
    <col min="4359" max="4359" width="1.7109375" style="124" customWidth="1"/>
    <col min="4360" max="4360" width="11.28515625" style="124" bestFit="1" customWidth="1"/>
    <col min="4361" max="4362" width="1.7109375" style="124" customWidth="1"/>
    <col min="4363" max="4608" width="9.140625" style="124"/>
    <col min="4609" max="4609" width="36.7109375" style="124" customWidth="1"/>
    <col min="4610" max="4610" width="11.28515625" style="124" customWidth="1"/>
    <col min="4611" max="4611" width="1.7109375" style="124" customWidth="1"/>
    <col min="4612" max="4612" width="11.28515625" style="124" bestFit="1" customWidth="1"/>
    <col min="4613" max="4613" width="1.7109375" style="124" customWidth="1"/>
    <col min="4614" max="4614" width="12.7109375" style="124" customWidth="1"/>
    <col min="4615" max="4615" width="1.7109375" style="124" customWidth="1"/>
    <col min="4616" max="4616" width="11.28515625" style="124" bestFit="1" customWidth="1"/>
    <col min="4617" max="4618" width="1.7109375" style="124" customWidth="1"/>
    <col min="4619" max="4864" width="9.140625" style="124"/>
    <col min="4865" max="4865" width="36.7109375" style="124" customWidth="1"/>
    <col min="4866" max="4866" width="11.28515625" style="124" customWidth="1"/>
    <col min="4867" max="4867" width="1.7109375" style="124" customWidth="1"/>
    <col min="4868" max="4868" width="11.28515625" style="124" bestFit="1" customWidth="1"/>
    <col min="4869" max="4869" width="1.7109375" style="124" customWidth="1"/>
    <col min="4870" max="4870" width="12.7109375" style="124" customWidth="1"/>
    <col min="4871" max="4871" width="1.7109375" style="124" customWidth="1"/>
    <col min="4872" max="4872" width="11.28515625" style="124" bestFit="1" customWidth="1"/>
    <col min="4873" max="4874" width="1.7109375" style="124" customWidth="1"/>
    <col min="4875" max="5120" width="9.140625" style="124"/>
    <col min="5121" max="5121" width="36.7109375" style="124" customWidth="1"/>
    <col min="5122" max="5122" width="11.28515625" style="124" customWidth="1"/>
    <col min="5123" max="5123" width="1.7109375" style="124" customWidth="1"/>
    <col min="5124" max="5124" width="11.28515625" style="124" bestFit="1" customWidth="1"/>
    <col min="5125" max="5125" width="1.7109375" style="124" customWidth="1"/>
    <col min="5126" max="5126" width="12.7109375" style="124" customWidth="1"/>
    <col min="5127" max="5127" width="1.7109375" style="124" customWidth="1"/>
    <col min="5128" max="5128" width="11.28515625" style="124" bestFit="1" customWidth="1"/>
    <col min="5129" max="5130" width="1.7109375" style="124" customWidth="1"/>
    <col min="5131" max="5376" width="9.140625" style="124"/>
    <col min="5377" max="5377" width="36.7109375" style="124" customWidth="1"/>
    <col min="5378" max="5378" width="11.28515625" style="124" customWidth="1"/>
    <col min="5379" max="5379" width="1.7109375" style="124" customWidth="1"/>
    <col min="5380" max="5380" width="11.28515625" style="124" bestFit="1" customWidth="1"/>
    <col min="5381" max="5381" width="1.7109375" style="124" customWidth="1"/>
    <col min="5382" max="5382" width="12.7109375" style="124" customWidth="1"/>
    <col min="5383" max="5383" width="1.7109375" style="124" customWidth="1"/>
    <col min="5384" max="5384" width="11.28515625" style="124" bestFit="1" customWidth="1"/>
    <col min="5385" max="5386" width="1.7109375" style="124" customWidth="1"/>
    <col min="5387" max="5632" width="9.140625" style="124"/>
    <col min="5633" max="5633" width="36.7109375" style="124" customWidth="1"/>
    <col min="5634" max="5634" width="11.28515625" style="124" customWidth="1"/>
    <col min="5635" max="5635" width="1.7109375" style="124" customWidth="1"/>
    <col min="5636" max="5636" width="11.28515625" style="124" bestFit="1" customWidth="1"/>
    <col min="5637" max="5637" width="1.7109375" style="124" customWidth="1"/>
    <col min="5638" max="5638" width="12.7109375" style="124" customWidth="1"/>
    <col min="5639" max="5639" width="1.7109375" style="124" customWidth="1"/>
    <col min="5640" max="5640" width="11.28515625" style="124" bestFit="1" customWidth="1"/>
    <col min="5641" max="5642" width="1.7109375" style="124" customWidth="1"/>
    <col min="5643" max="5888" width="9.140625" style="124"/>
    <col min="5889" max="5889" width="36.7109375" style="124" customWidth="1"/>
    <col min="5890" max="5890" width="11.28515625" style="124" customWidth="1"/>
    <col min="5891" max="5891" width="1.7109375" style="124" customWidth="1"/>
    <col min="5892" max="5892" width="11.28515625" style="124" bestFit="1" customWidth="1"/>
    <col min="5893" max="5893" width="1.7109375" style="124" customWidth="1"/>
    <col min="5894" max="5894" width="12.7109375" style="124" customWidth="1"/>
    <col min="5895" max="5895" width="1.7109375" style="124" customWidth="1"/>
    <col min="5896" max="5896" width="11.28515625" style="124" bestFit="1" customWidth="1"/>
    <col min="5897" max="5898" width="1.7109375" style="124" customWidth="1"/>
    <col min="5899" max="6144" width="9.140625" style="124"/>
    <col min="6145" max="6145" width="36.7109375" style="124" customWidth="1"/>
    <col min="6146" max="6146" width="11.28515625" style="124" customWidth="1"/>
    <col min="6147" max="6147" width="1.7109375" style="124" customWidth="1"/>
    <col min="6148" max="6148" width="11.28515625" style="124" bestFit="1" customWidth="1"/>
    <col min="6149" max="6149" width="1.7109375" style="124" customWidth="1"/>
    <col min="6150" max="6150" width="12.7109375" style="124" customWidth="1"/>
    <col min="6151" max="6151" width="1.7109375" style="124" customWidth="1"/>
    <col min="6152" max="6152" width="11.28515625" style="124" bestFit="1" customWidth="1"/>
    <col min="6153" max="6154" width="1.7109375" style="124" customWidth="1"/>
    <col min="6155" max="6400" width="9.140625" style="124"/>
    <col min="6401" max="6401" width="36.7109375" style="124" customWidth="1"/>
    <col min="6402" max="6402" width="11.28515625" style="124" customWidth="1"/>
    <col min="6403" max="6403" width="1.7109375" style="124" customWidth="1"/>
    <col min="6404" max="6404" width="11.28515625" style="124" bestFit="1" customWidth="1"/>
    <col min="6405" max="6405" width="1.7109375" style="124" customWidth="1"/>
    <col min="6406" max="6406" width="12.7109375" style="124" customWidth="1"/>
    <col min="6407" max="6407" width="1.7109375" style="124" customWidth="1"/>
    <col min="6408" max="6408" width="11.28515625" style="124" bestFit="1" customWidth="1"/>
    <col min="6409" max="6410" width="1.7109375" style="124" customWidth="1"/>
    <col min="6411" max="6656" width="9.140625" style="124"/>
    <col min="6657" max="6657" width="36.7109375" style="124" customWidth="1"/>
    <col min="6658" max="6658" width="11.28515625" style="124" customWidth="1"/>
    <col min="6659" max="6659" width="1.7109375" style="124" customWidth="1"/>
    <col min="6660" max="6660" width="11.28515625" style="124" bestFit="1" customWidth="1"/>
    <col min="6661" max="6661" width="1.7109375" style="124" customWidth="1"/>
    <col min="6662" max="6662" width="12.7109375" style="124" customWidth="1"/>
    <col min="6663" max="6663" width="1.7109375" style="124" customWidth="1"/>
    <col min="6664" max="6664" width="11.28515625" style="124" bestFit="1" customWidth="1"/>
    <col min="6665" max="6666" width="1.7109375" style="124" customWidth="1"/>
    <col min="6667" max="6912" width="9.140625" style="124"/>
    <col min="6913" max="6913" width="36.7109375" style="124" customWidth="1"/>
    <col min="6914" max="6914" width="11.28515625" style="124" customWidth="1"/>
    <col min="6915" max="6915" width="1.7109375" style="124" customWidth="1"/>
    <col min="6916" max="6916" width="11.28515625" style="124" bestFit="1" customWidth="1"/>
    <col min="6917" max="6917" width="1.7109375" style="124" customWidth="1"/>
    <col min="6918" max="6918" width="12.7109375" style="124" customWidth="1"/>
    <col min="6919" max="6919" width="1.7109375" style="124" customWidth="1"/>
    <col min="6920" max="6920" width="11.28515625" style="124" bestFit="1" customWidth="1"/>
    <col min="6921" max="6922" width="1.7109375" style="124" customWidth="1"/>
    <col min="6923" max="7168" width="9.140625" style="124"/>
    <col min="7169" max="7169" width="36.7109375" style="124" customWidth="1"/>
    <col min="7170" max="7170" width="11.28515625" style="124" customWidth="1"/>
    <col min="7171" max="7171" width="1.7109375" style="124" customWidth="1"/>
    <col min="7172" max="7172" width="11.28515625" style="124" bestFit="1" customWidth="1"/>
    <col min="7173" max="7173" width="1.7109375" style="124" customWidth="1"/>
    <col min="7174" max="7174" width="12.7109375" style="124" customWidth="1"/>
    <col min="7175" max="7175" width="1.7109375" style="124" customWidth="1"/>
    <col min="7176" max="7176" width="11.28515625" style="124" bestFit="1" customWidth="1"/>
    <col min="7177" max="7178" width="1.7109375" style="124" customWidth="1"/>
    <col min="7179" max="7424" width="9.140625" style="124"/>
    <col min="7425" max="7425" width="36.7109375" style="124" customWidth="1"/>
    <col min="7426" max="7426" width="11.28515625" style="124" customWidth="1"/>
    <col min="7427" max="7427" width="1.7109375" style="124" customWidth="1"/>
    <col min="7428" max="7428" width="11.28515625" style="124" bestFit="1" customWidth="1"/>
    <col min="7429" max="7429" width="1.7109375" style="124" customWidth="1"/>
    <col min="7430" max="7430" width="12.7109375" style="124" customWidth="1"/>
    <col min="7431" max="7431" width="1.7109375" style="124" customWidth="1"/>
    <col min="7432" max="7432" width="11.28515625" style="124" bestFit="1" customWidth="1"/>
    <col min="7433" max="7434" width="1.7109375" style="124" customWidth="1"/>
    <col min="7435" max="7680" width="9.140625" style="124"/>
    <col min="7681" max="7681" width="36.7109375" style="124" customWidth="1"/>
    <col min="7682" max="7682" width="11.28515625" style="124" customWidth="1"/>
    <col min="7683" max="7683" width="1.7109375" style="124" customWidth="1"/>
    <col min="7684" max="7684" width="11.28515625" style="124" bestFit="1" customWidth="1"/>
    <col min="7685" max="7685" width="1.7109375" style="124" customWidth="1"/>
    <col min="7686" max="7686" width="12.7109375" style="124" customWidth="1"/>
    <col min="7687" max="7687" width="1.7109375" style="124" customWidth="1"/>
    <col min="7688" max="7688" width="11.28515625" style="124" bestFit="1" customWidth="1"/>
    <col min="7689" max="7690" width="1.7109375" style="124" customWidth="1"/>
    <col min="7691" max="7936" width="9.140625" style="124"/>
    <col min="7937" max="7937" width="36.7109375" style="124" customWidth="1"/>
    <col min="7938" max="7938" width="11.28515625" style="124" customWidth="1"/>
    <col min="7939" max="7939" width="1.7109375" style="124" customWidth="1"/>
    <col min="7940" max="7940" width="11.28515625" style="124" bestFit="1" customWidth="1"/>
    <col min="7941" max="7941" width="1.7109375" style="124" customWidth="1"/>
    <col min="7942" max="7942" width="12.7109375" style="124" customWidth="1"/>
    <col min="7943" max="7943" width="1.7109375" style="124" customWidth="1"/>
    <col min="7944" max="7944" width="11.28515625" style="124" bestFit="1" customWidth="1"/>
    <col min="7945" max="7946" width="1.7109375" style="124" customWidth="1"/>
    <col min="7947" max="8192" width="9.140625" style="124"/>
    <col min="8193" max="8193" width="36.7109375" style="124" customWidth="1"/>
    <col min="8194" max="8194" width="11.28515625" style="124" customWidth="1"/>
    <col min="8195" max="8195" width="1.7109375" style="124" customWidth="1"/>
    <col min="8196" max="8196" width="11.28515625" style="124" bestFit="1" customWidth="1"/>
    <col min="8197" max="8197" width="1.7109375" style="124" customWidth="1"/>
    <col min="8198" max="8198" width="12.7109375" style="124" customWidth="1"/>
    <col min="8199" max="8199" width="1.7109375" style="124" customWidth="1"/>
    <col min="8200" max="8200" width="11.28515625" style="124" bestFit="1" customWidth="1"/>
    <col min="8201" max="8202" width="1.7109375" style="124" customWidth="1"/>
    <col min="8203" max="8448" width="9.140625" style="124"/>
    <col min="8449" max="8449" width="36.7109375" style="124" customWidth="1"/>
    <col min="8450" max="8450" width="11.28515625" style="124" customWidth="1"/>
    <col min="8451" max="8451" width="1.7109375" style="124" customWidth="1"/>
    <col min="8452" max="8452" width="11.28515625" style="124" bestFit="1" customWidth="1"/>
    <col min="8453" max="8453" width="1.7109375" style="124" customWidth="1"/>
    <col min="8454" max="8454" width="12.7109375" style="124" customWidth="1"/>
    <col min="8455" max="8455" width="1.7109375" style="124" customWidth="1"/>
    <col min="8456" max="8456" width="11.28515625" style="124" bestFit="1" customWidth="1"/>
    <col min="8457" max="8458" width="1.7109375" style="124" customWidth="1"/>
    <col min="8459" max="8704" width="9.140625" style="124"/>
    <col min="8705" max="8705" width="36.7109375" style="124" customWidth="1"/>
    <col min="8706" max="8706" width="11.28515625" style="124" customWidth="1"/>
    <col min="8707" max="8707" width="1.7109375" style="124" customWidth="1"/>
    <col min="8708" max="8708" width="11.28515625" style="124" bestFit="1" customWidth="1"/>
    <col min="8709" max="8709" width="1.7109375" style="124" customWidth="1"/>
    <col min="8710" max="8710" width="12.7109375" style="124" customWidth="1"/>
    <col min="8711" max="8711" width="1.7109375" style="124" customWidth="1"/>
    <col min="8712" max="8712" width="11.28515625" style="124" bestFit="1" customWidth="1"/>
    <col min="8713" max="8714" width="1.7109375" style="124" customWidth="1"/>
    <col min="8715" max="8960" width="9.140625" style="124"/>
    <col min="8961" max="8961" width="36.7109375" style="124" customWidth="1"/>
    <col min="8962" max="8962" width="11.28515625" style="124" customWidth="1"/>
    <col min="8963" max="8963" width="1.7109375" style="124" customWidth="1"/>
    <col min="8964" max="8964" width="11.28515625" style="124" bestFit="1" customWidth="1"/>
    <col min="8965" max="8965" width="1.7109375" style="124" customWidth="1"/>
    <col min="8966" max="8966" width="12.7109375" style="124" customWidth="1"/>
    <col min="8967" max="8967" width="1.7109375" style="124" customWidth="1"/>
    <col min="8968" max="8968" width="11.28515625" style="124" bestFit="1" customWidth="1"/>
    <col min="8969" max="8970" width="1.7109375" style="124" customWidth="1"/>
    <col min="8971" max="9216" width="9.140625" style="124"/>
    <col min="9217" max="9217" width="36.7109375" style="124" customWidth="1"/>
    <col min="9218" max="9218" width="11.28515625" style="124" customWidth="1"/>
    <col min="9219" max="9219" width="1.7109375" style="124" customWidth="1"/>
    <col min="9220" max="9220" width="11.28515625" style="124" bestFit="1" customWidth="1"/>
    <col min="9221" max="9221" width="1.7109375" style="124" customWidth="1"/>
    <col min="9222" max="9222" width="12.7109375" style="124" customWidth="1"/>
    <col min="9223" max="9223" width="1.7109375" style="124" customWidth="1"/>
    <col min="9224" max="9224" width="11.28515625" style="124" bestFit="1" customWidth="1"/>
    <col min="9225" max="9226" width="1.7109375" style="124" customWidth="1"/>
    <col min="9227" max="9472" width="9.140625" style="124"/>
    <col min="9473" max="9473" width="36.7109375" style="124" customWidth="1"/>
    <col min="9474" max="9474" width="11.28515625" style="124" customWidth="1"/>
    <col min="9475" max="9475" width="1.7109375" style="124" customWidth="1"/>
    <col min="9476" max="9476" width="11.28515625" style="124" bestFit="1" customWidth="1"/>
    <col min="9477" max="9477" width="1.7109375" style="124" customWidth="1"/>
    <col min="9478" max="9478" width="12.7109375" style="124" customWidth="1"/>
    <col min="9479" max="9479" width="1.7109375" style="124" customWidth="1"/>
    <col min="9480" max="9480" width="11.28515625" style="124" bestFit="1" customWidth="1"/>
    <col min="9481" max="9482" width="1.7109375" style="124" customWidth="1"/>
    <col min="9483" max="9728" width="9.140625" style="124"/>
    <col min="9729" max="9729" width="36.7109375" style="124" customWidth="1"/>
    <col min="9730" max="9730" width="11.28515625" style="124" customWidth="1"/>
    <col min="9731" max="9731" width="1.7109375" style="124" customWidth="1"/>
    <col min="9732" max="9732" width="11.28515625" style="124" bestFit="1" customWidth="1"/>
    <col min="9733" max="9733" width="1.7109375" style="124" customWidth="1"/>
    <col min="9734" max="9734" width="12.7109375" style="124" customWidth="1"/>
    <col min="9735" max="9735" width="1.7109375" style="124" customWidth="1"/>
    <col min="9736" max="9736" width="11.28515625" style="124" bestFit="1" customWidth="1"/>
    <col min="9737" max="9738" width="1.7109375" style="124" customWidth="1"/>
    <col min="9739" max="9984" width="9.140625" style="124"/>
    <col min="9985" max="9985" width="36.7109375" style="124" customWidth="1"/>
    <col min="9986" max="9986" width="11.28515625" style="124" customWidth="1"/>
    <col min="9987" max="9987" width="1.7109375" style="124" customWidth="1"/>
    <col min="9988" max="9988" width="11.28515625" style="124" bestFit="1" customWidth="1"/>
    <col min="9989" max="9989" width="1.7109375" style="124" customWidth="1"/>
    <col min="9990" max="9990" width="12.7109375" style="124" customWidth="1"/>
    <col min="9991" max="9991" width="1.7109375" style="124" customWidth="1"/>
    <col min="9992" max="9992" width="11.28515625" style="124" bestFit="1" customWidth="1"/>
    <col min="9993" max="9994" width="1.7109375" style="124" customWidth="1"/>
    <col min="9995" max="10240" width="9.140625" style="124"/>
    <col min="10241" max="10241" width="36.7109375" style="124" customWidth="1"/>
    <col min="10242" max="10242" width="11.28515625" style="124" customWidth="1"/>
    <col min="10243" max="10243" width="1.7109375" style="124" customWidth="1"/>
    <col min="10244" max="10244" width="11.28515625" style="124" bestFit="1" customWidth="1"/>
    <col min="10245" max="10245" width="1.7109375" style="124" customWidth="1"/>
    <col min="10246" max="10246" width="12.7109375" style="124" customWidth="1"/>
    <col min="10247" max="10247" width="1.7109375" style="124" customWidth="1"/>
    <col min="10248" max="10248" width="11.28515625" style="124" bestFit="1" customWidth="1"/>
    <col min="10249" max="10250" width="1.7109375" style="124" customWidth="1"/>
    <col min="10251" max="10496" width="9.140625" style="124"/>
    <col min="10497" max="10497" width="36.7109375" style="124" customWidth="1"/>
    <col min="10498" max="10498" width="11.28515625" style="124" customWidth="1"/>
    <col min="10499" max="10499" width="1.7109375" style="124" customWidth="1"/>
    <col min="10500" max="10500" width="11.28515625" style="124" bestFit="1" customWidth="1"/>
    <col min="10501" max="10501" width="1.7109375" style="124" customWidth="1"/>
    <col min="10502" max="10502" width="12.7109375" style="124" customWidth="1"/>
    <col min="10503" max="10503" width="1.7109375" style="124" customWidth="1"/>
    <col min="10504" max="10504" width="11.28515625" style="124" bestFit="1" customWidth="1"/>
    <col min="10505" max="10506" width="1.7109375" style="124" customWidth="1"/>
    <col min="10507" max="10752" width="9.140625" style="124"/>
    <col min="10753" max="10753" width="36.7109375" style="124" customWidth="1"/>
    <col min="10754" max="10754" width="11.28515625" style="124" customWidth="1"/>
    <col min="10755" max="10755" width="1.7109375" style="124" customWidth="1"/>
    <col min="10756" max="10756" width="11.28515625" style="124" bestFit="1" customWidth="1"/>
    <col min="10757" max="10757" width="1.7109375" style="124" customWidth="1"/>
    <col min="10758" max="10758" width="12.7109375" style="124" customWidth="1"/>
    <col min="10759" max="10759" width="1.7109375" style="124" customWidth="1"/>
    <col min="10760" max="10760" width="11.28515625" style="124" bestFit="1" customWidth="1"/>
    <col min="10761" max="10762" width="1.7109375" style="124" customWidth="1"/>
    <col min="10763" max="11008" width="9.140625" style="124"/>
    <col min="11009" max="11009" width="36.7109375" style="124" customWidth="1"/>
    <col min="11010" max="11010" width="11.28515625" style="124" customWidth="1"/>
    <col min="11011" max="11011" width="1.7109375" style="124" customWidth="1"/>
    <col min="11012" max="11012" width="11.28515625" style="124" bestFit="1" customWidth="1"/>
    <col min="11013" max="11013" width="1.7109375" style="124" customWidth="1"/>
    <col min="11014" max="11014" width="12.7109375" style="124" customWidth="1"/>
    <col min="11015" max="11015" width="1.7109375" style="124" customWidth="1"/>
    <col min="11016" max="11016" width="11.28515625" style="124" bestFit="1" customWidth="1"/>
    <col min="11017" max="11018" width="1.7109375" style="124" customWidth="1"/>
    <col min="11019" max="11264" width="9.140625" style="124"/>
    <col min="11265" max="11265" width="36.7109375" style="124" customWidth="1"/>
    <col min="11266" max="11266" width="11.28515625" style="124" customWidth="1"/>
    <col min="11267" max="11267" width="1.7109375" style="124" customWidth="1"/>
    <col min="11268" max="11268" width="11.28515625" style="124" bestFit="1" customWidth="1"/>
    <col min="11269" max="11269" width="1.7109375" style="124" customWidth="1"/>
    <col min="11270" max="11270" width="12.7109375" style="124" customWidth="1"/>
    <col min="11271" max="11271" width="1.7109375" style="124" customWidth="1"/>
    <col min="11272" max="11272" width="11.28515625" style="124" bestFit="1" customWidth="1"/>
    <col min="11273" max="11274" width="1.7109375" style="124" customWidth="1"/>
    <col min="11275" max="11520" width="9.140625" style="124"/>
    <col min="11521" max="11521" width="36.7109375" style="124" customWidth="1"/>
    <col min="11522" max="11522" width="11.28515625" style="124" customWidth="1"/>
    <col min="11523" max="11523" width="1.7109375" style="124" customWidth="1"/>
    <col min="11524" max="11524" width="11.28515625" style="124" bestFit="1" customWidth="1"/>
    <col min="11525" max="11525" width="1.7109375" style="124" customWidth="1"/>
    <col min="11526" max="11526" width="12.7109375" style="124" customWidth="1"/>
    <col min="11527" max="11527" width="1.7109375" style="124" customWidth="1"/>
    <col min="11528" max="11528" width="11.28515625" style="124" bestFit="1" customWidth="1"/>
    <col min="11529" max="11530" width="1.7109375" style="124" customWidth="1"/>
    <col min="11531" max="11776" width="9.140625" style="124"/>
    <col min="11777" max="11777" width="36.7109375" style="124" customWidth="1"/>
    <col min="11778" max="11778" width="11.28515625" style="124" customWidth="1"/>
    <col min="11779" max="11779" width="1.7109375" style="124" customWidth="1"/>
    <col min="11780" max="11780" width="11.28515625" style="124" bestFit="1" customWidth="1"/>
    <col min="11781" max="11781" width="1.7109375" style="124" customWidth="1"/>
    <col min="11782" max="11782" width="12.7109375" style="124" customWidth="1"/>
    <col min="11783" max="11783" width="1.7109375" style="124" customWidth="1"/>
    <col min="11784" max="11784" width="11.28515625" style="124" bestFit="1" customWidth="1"/>
    <col min="11785" max="11786" width="1.7109375" style="124" customWidth="1"/>
    <col min="11787" max="12032" width="9.140625" style="124"/>
    <col min="12033" max="12033" width="36.7109375" style="124" customWidth="1"/>
    <col min="12034" max="12034" width="11.28515625" style="124" customWidth="1"/>
    <col min="12035" max="12035" width="1.7109375" style="124" customWidth="1"/>
    <col min="12036" max="12036" width="11.28515625" style="124" bestFit="1" customWidth="1"/>
    <col min="12037" max="12037" width="1.7109375" style="124" customWidth="1"/>
    <col min="12038" max="12038" width="12.7109375" style="124" customWidth="1"/>
    <col min="12039" max="12039" width="1.7109375" style="124" customWidth="1"/>
    <col min="12040" max="12040" width="11.28515625" style="124" bestFit="1" customWidth="1"/>
    <col min="12041" max="12042" width="1.7109375" style="124" customWidth="1"/>
    <col min="12043" max="12288" width="9.140625" style="124"/>
    <col min="12289" max="12289" width="36.7109375" style="124" customWidth="1"/>
    <col min="12290" max="12290" width="11.28515625" style="124" customWidth="1"/>
    <col min="12291" max="12291" width="1.7109375" style="124" customWidth="1"/>
    <col min="12292" max="12292" width="11.28515625" style="124" bestFit="1" customWidth="1"/>
    <col min="12293" max="12293" width="1.7109375" style="124" customWidth="1"/>
    <col min="12294" max="12294" width="12.7109375" style="124" customWidth="1"/>
    <col min="12295" max="12295" width="1.7109375" style="124" customWidth="1"/>
    <col min="12296" max="12296" width="11.28515625" style="124" bestFit="1" customWidth="1"/>
    <col min="12297" max="12298" width="1.7109375" style="124" customWidth="1"/>
    <col min="12299" max="12544" width="9.140625" style="124"/>
    <col min="12545" max="12545" width="36.7109375" style="124" customWidth="1"/>
    <col min="12546" max="12546" width="11.28515625" style="124" customWidth="1"/>
    <col min="12547" max="12547" width="1.7109375" style="124" customWidth="1"/>
    <col min="12548" max="12548" width="11.28515625" style="124" bestFit="1" customWidth="1"/>
    <col min="12549" max="12549" width="1.7109375" style="124" customWidth="1"/>
    <col min="12550" max="12550" width="12.7109375" style="124" customWidth="1"/>
    <col min="12551" max="12551" width="1.7109375" style="124" customWidth="1"/>
    <col min="12552" max="12552" width="11.28515625" style="124" bestFit="1" customWidth="1"/>
    <col min="12553" max="12554" width="1.7109375" style="124" customWidth="1"/>
    <col min="12555" max="12800" width="9.140625" style="124"/>
    <col min="12801" max="12801" width="36.7109375" style="124" customWidth="1"/>
    <col min="12802" max="12802" width="11.28515625" style="124" customWidth="1"/>
    <col min="12803" max="12803" width="1.7109375" style="124" customWidth="1"/>
    <col min="12804" max="12804" width="11.28515625" style="124" bestFit="1" customWidth="1"/>
    <col min="12805" max="12805" width="1.7109375" style="124" customWidth="1"/>
    <col min="12806" max="12806" width="12.7109375" style="124" customWidth="1"/>
    <col min="12807" max="12807" width="1.7109375" style="124" customWidth="1"/>
    <col min="12808" max="12808" width="11.28515625" style="124" bestFit="1" customWidth="1"/>
    <col min="12809" max="12810" width="1.7109375" style="124" customWidth="1"/>
    <col min="12811" max="13056" width="9.140625" style="124"/>
    <col min="13057" max="13057" width="36.7109375" style="124" customWidth="1"/>
    <col min="13058" max="13058" width="11.28515625" style="124" customWidth="1"/>
    <col min="13059" max="13059" width="1.7109375" style="124" customWidth="1"/>
    <col min="13060" max="13060" width="11.28515625" style="124" bestFit="1" customWidth="1"/>
    <col min="13061" max="13061" width="1.7109375" style="124" customWidth="1"/>
    <col min="13062" max="13062" width="12.7109375" style="124" customWidth="1"/>
    <col min="13063" max="13063" width="1.7109375" style="124" customWidth="1"/>
    <col min="13064" max="13064" width="11.28515625" style="124" bestFit="1" customWidth="1"/>
    <col min="13065" max="13066" width="1.7109375" style="124" customWidth="1"/>
    <col min="13067" max="13312" width="9.140625" style="124"/>
    <col min="13313" max="13313" width="36.7109375" style="124" customWidth="1"/>
    <col min="13314" max="13314" width="11.28515625" style="124" customWidth="1"/>
    <col min="13315" max="13315" width="1.7109375" style="124" customWidth="1"/>
    <col min="13316" max="13316" width="11.28515625" style="124" bestFit="1" customWidth="1"/>
    <col min="13317" max="13317" width="1.7109375" style="124" customWidth="1"/>
    <col min="13318" max="13318" width="12.7109375" style="124" customWidth="1"/>
    <col min="13319" max="13319" width="1.7109375" style="124" customWidth="1"/>
    <col min="13320" max="13320" width="11.28515625" style="124" bestFit="1" customWidth="1"/>
    <col min="13321" max="13322" width="1.7109375" style="124" customWidth="1"/>
    <col min="13323" max="13568" width="9.140625" style="124"/>
    <col min="13569" max="13569" width="36.7109375" style="124" customWidth="1"/>
    <col min="13570" max="13570" width="11.28515625" style="124" customWidth="1"/>
    <col min="13571" max="13571" width="1.7109375" style="124" customWidth="1"/>
    <col min="13572" max="13572" width="11.28515625" style="124" bestFit="1" customWidth="1"/>
    <col min="13573" max="13573" width="1.7109375" style="124" customWidth="1"/>
    <col min="13574" max="13574" width="12.7109375" style="124" customWidth="1"/>
    <col min="13575" max="13575" width="1.7109375" style="124" customWidth="1"/>
    <col min="13576" max="13576" width="11.28515625" style="124" bestFit="1" customWidth="1"/>
    <col min="13577" max="13578" width="1.7109375" style="124" customWidth="1"/>
    <col min="13579" max="13824" width="9.140625" style="124"/>
    <col min="13825" max="13825" width="36.7109375" style="124" customWidth="1"/>
    <col min="13826" max="13826" width="11.28515625" style="124" customWidth="1"/>
    <col min="13827" max="13827" width="1.7109375" style="124" customWidth="1"/>
    <col min="13828" max="13828" width="11.28515625" style="124" bestFit="1" customWidth="1"/>
    <col min="13829" max="13829" width="1.7109375" style="124" customWidth="1"/>
    <col min="13830" max="13830" width="12.7109375" style="124" customWidth="1"/>
    <col min="13831" max="13831" width="1.7109375" style="124" customWidth="1"/>
    <col min="13832" max="13832" width="11.28515625" style="124" bestFit="1" customWidth="1"/>
    <col min="13833" max="13834" width="1.7109375" style="124" customWidth="1"/>
    <col min="13835" max="14080" width="9.140625" style="124"/>
    <col min="14081" max="14081" width="36.7109375" style="124" customWidth="1"/>
    <col min="14082" max="14082" width="11.28515625" style="124" customWidth="1"/>
    <col min="14083" max="14083" width="1.7109375" style="124" customWidth="1"/>
    <col min="14084" max="14084" width="11.28515625" style="124" bestFit="1" customWidth="1"/>
    <col min="14085" max="14085" width="1.7109375" style="124" customWidth="1"/>
    <col min="14086" max="14086" width="12.7109375" style="124" customWidth="1"/>
    <col min="14087" max="14087" width="1.7109375" style="124" customWidth="1"/>
    <col min="14088" max="14088" width="11.28515625" style="124" bestFit="1" customWidth="1"/>
    <col min="14089" max="14090" width="1.7109375" style="124" customWidth="1"/>
    <col min="14091" max="14336" width="9.140625" style="124"/>
    <col min="14337" max="14337" width="36.7109375" style="124" customWidth="1"/>
    <col min="14338" max="14338" width="11.28515625" style="124" customWidth="1"/>
    <col min="14339" max="14339" width="1.7109375" style="124" customWidth="1"/>
    <col min="14340" max="14340" width="11.28515625" style="124" bestFit="1" customWidth="1"/>
    <col min="14341" max="14341" width="1.7109375" style="124" customWidth="1"/>
    <col min="14342" max="14342" width="12.7109375" style="124" customWidth="1"/>
    <col min="14343" max="14343" width="1.7109375" style="124" customWidth="1"/>
    <col min="14344" max="14344" width="11.28515625" style="124" bestFit="1" customWidth="1"/>
    <col min="14345" max="14346" width="1.7109375" style="124" customWidth="1"/>
    <col min="14347" max="14592" width="9.140625" style="124"/>
    <col min="14593" max="14593" width="36.7109375" style="124" customWidth="1"/>
    <col min="14594" max="14594" width="11.28515625" style="124" customWidth="1"/>
    <col min="14595" max="14595" width="1.7109375" style="124" customWidth="1"/>
    <col min="14596" max="14596" width="11.28515625" style="124" bestFit="1" customWidth="1"/>
    <col min="14597" max="14597" width="1.7109375" style="124" customWidth="1"/>
    <col min="14598" max="14598" width="12.7109375" style="124" customWidth="1"/>
    <col min="14599" max="14599" width="1.7109375" style="124" customWidth="1"/>
    <col min="14600" max="14600" width="11.28515625" style="124" bestFit="1" customWidth="1"/>
    <col min="14601" max="14602" width="1.7109375" style="124" customWidth="1"/>
    <col min="14603" max="14848" width="9.140625" style="124"/>
    <col min="14849" max="14849" width="36.7109375" style="124" customWidth="1"/>
    <col min="14850" max="14850" width="11.28515625" style="124" customWidth="1"/>
    <col min="14851" max="14851" width="1.7109375" style="124" customWidth="1"/>
    <col min="14852" max="14852" width="11.28515625" style="124" bestFit="1" customWidth="1"/>
    <col min="14853" max="14853" width="1.7109375" style="124" customWidth="1"/>
    <col min="14854" max="14854" width="12.7109375" style="124" customWidth="1"/>
    <col min="14855" max="14855" width="1.7109375" style="124" customWidth="1"/>
    <col min="14856" max="14856" width="11.28515625" style="124" bestFit="1" customWidth="1"/>
    <col min="14857" max="14858" width="1.7109375" style="124" customWidth="1"/>
    <col min="14859" max="15104" width="9.140625" style="124"/>
    <col min="15105" max="15105" width="36.7109375" style="124" customWidth="1"/>
    <col min="15106" max="15106" width="11.28515625" style="124" customWidth="1"/>
    <col min="15107" max="15107" width="1.7109375" style="124" customWidth="1"/>
    <col min="15108" max="15108" width="11.28515625" style="124" bestFit="1" customWidth="1"/>
    <col min="15109" max="15109" width="1.7109375" style="124" customWidth="1"/>
    <col min="15110" max="15110" width="12.7109375" style="124" customWidth="1"/>
    <col min="15111" max="15111" width="1.7109375" style="124" customWidth="1"/>
    <col min="15112" max="15112" width="11.28515625" style="124" bestFit="1" customWidth="1"/>
    <col min="15113" max="15114" width="1.7109375" style="124" customWidth="1"/>
    <col min="15115" max="15360" width="9.140625" style="124"/>
    <col min="15361" max="15361" width="36.7109375" style="124" customWidth="1"/>
    <col min="15362" max="15362" width="11.28515625" style="124" customWidth="1"/>
    <col min="15363" max="15363" width="1.7109375" style="124" customWidth="1"/>
    <col min="15364" max="15364" width="11.28515625" style="124" bestFit="1" customWidth="1"/>
    <col min="15365" max="15365" width="1.7109375" style="124" customWidth="1"/>
    <col min="15366" max="15366" width="12.7109375" style="124" customWidth="1"/>
    <col min="15367" max="15367" width="1.7109375" style="124" customWidth="1"/>
    <col min="15368" max="15368" width="11.28515625" style="124" bestFit="1" customWidth="1"/>
    <col min="15369" max="15370" width="1.7109375" style="124" customWidth="1"/>
    <col min="15371" max="15616" width="9.140625" style="124"/>
    <col min="15617" max="15617" width="36.7109375" style="124" customWidth="1"/>
    <col min="15618" max="15618" width="11.28515625" style="124" customWidth="1"/>
    <col min="15619" max="15619" width="1.7109375" style="124" customWidth="1"/>
    <col min="15620" max="15620" width="11.28515625" style="124" bestFit="1" customWidth="1"/>
    <col min="15621" max="15621" width="1.7109375" style="124" customWidth="1"/>
    <col min="15622" max="15622" width="12.7109375" style="124" customWidth="1"/>
    <col min="15623" max="15623" width="1.7109375" style="124" customWidth="1"/>
    <col min="15624" max="15624" width="11.28515625" style="124" bestFit="1" customWidth="1"/>
    <col min="15625" max="15626" width="1.7109375" style="124" customWidth="1"/>
    <col min="15627" max="15872" width="9.140625" style="124"/>
    <col min="15873" max="15873" width="36.7109375" style="124" customWidth="1"/>
    <col min="15874" max="15874" width="11.28515625" style="124" customWidth="1"/>
    <col min="15875" max="15875" width="1.7109375" style="124" customWidth="1"/>
    <col min="15876" max="15876" width="11.28515625" style="124" bestFit="1" customWidth="1"/>
    <col min="15877" max="15877" width="1.7109375" style="124" customWidth="1"/>
    <col min="15878" max="15878" width="12.7109375" style="124" customWidth="1"/>
    <col min="15879" max="15879" width="1.7109375" style="124" customWidth="1"/>
    <col min="15880" max="15880" width="11.28515625" style="124" bestFit="1" customWidth="1"/>
    <col min="15881" max="15882" width="1.7109375" style="124" customWidth="1"/>
    <col min="15883" max="16128" width="9.140625" style="124"/>
    <col min="16129" max="16129" width="36.7109375" style="124" customWidth="1"/>
    <col min="16130" max="16130" width="11.28515625" style="124" customWidth="1"/>
    <col min="16131" max="16131" width="1.7109375" style="124" customWidth="1"/>
    <col min="16132" max="16132" width="11.28515625" style="124" bestFit="1" customWidth="1"/>
    <col min="16133" max="16133" width="1.7109375" style="124" customWidth="1"/>
    <col min="16134" max="16134" width="12.7109375" style="124" customWidth="1"/>
    <col min="16135" max="16135" width="1.7109375" style="124" customWidth="1"/>
    <col min="16136" max="16136" width="11.28515625" style="124" bestFit="1" customWidth="1"/>
    <col min="16137" max="16138" width="1.7109375" style="124" customWidth="1"/>
    <col min="16139" max="16384" width="9.140625" style="124"/>
  </cols>
  <sheetData>
    <row r="1" spans="1:10" ht="15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>
      <c r="A2" s="245" t="s">
        <v>180</v>
      </c>
      <c r="B2" s="245"/>
      <c r="C2" s="245"/>
      <c r="D2" s="245"/>
      <c r="E2" s="245"/>
      <c r="F2" s="245"/>
      <c r="G2" s="245"/>
      <c r="H2" s="245"/>
      <c r="I2" s="245"/>
    </row>
    <row r="3" spans="1:10">
      <c r="A3" s="246" t="s">
        <v>181</v>
      </c>
      <c r="B3" s="246"/>
      <c r="C3" s="246"/>
      <c r="D3" s="246"/>
      <c r="E3" s="246"/>
      <c r="F3" s="246"/>
      <c r="G3" s="246"/>
      <c r="H3" s="246"/>
      <c r="I3" s="246"/>
    </row>
    <row r="4" spans="1:10">
      <c r="A4" s="245" t="s">
        <v>182</v>
      </c>
      <c r="B4" s="245"/>
      <c r="C4" s="245"/>
      <c r="D4" s="245"/>
      <c r="E4" s="245"/>
      <c r="F4" s="245"/>
      <c r="G4" s="245"/>
      <c r="H4" s="245"/>
      <c r="I4" s="245"/>
    </row>
    <row r="5" spans="1:10" ht="15.75">
      <c r="A5" s="247" t="s">
        <v>183</v>
      </c>
      <c r="B5" s="247"/>
      <c r="C5" s="247"/>
      <c r="D5" s="247"/>
      <c r="E5" s="247"/>
      <c r="F5" s="247"/>
      <c r="G5" s="247"/>
      <c r="H5" s="247"/>
      <c r="I5" s="247"/>
      <c r="J5" s="247"/>
    </row>
    <row r="7" spans="1:10">
      <c r="F7" s="125" t="s">
        <v>184</v>
      </c>
    </row>
    <row r="9" spans="1:10">
      <c r="B9" s="126" t="s">
        <v>3</v>
      </c>
      <c r="C9" s="126"/>
      <c r="D9" s="127" t="s">
        <v>4</v>
      </c>
      <c r="E9" s="126"/>
      <c r="F9" s="126" t="s">
        <v>5</v>
      </c>
      <c r="G9" s="126"/>
      <c r="H9" s="127" t="s">
        <v>4</v>
      </c>
    </row>
    <row r="10" spans="1:10">
      <c r="B10" s="128">
        <v>2016</v>
      </c>
      <c r="C10" s="129"/>
      <c r="D10" s="130">
        <v>2017</v>
      </c>
      <c r="E10" s="129"/>
      <c r="F10" s="130">
        <v>2017</v>
      </c>
      <c r="G10" s="129"/>
      <c r="H10" s="130">
        <v>2018</v>
      </c>
    </row>
    <row r="11" spans="1:10">
      <c r="B11" s="131"/>
      <c r="C11" s="131"/>
      <c r="D11" s="132"/>
      <c r="E11" s="131"/>
      <c r="F11" s="131"/>
      <c r="G11" s="131"/>
      <c r="H11" s="132"/>
    </row>
    <row r="12" spans="1:10">
      <c r="B12" s="131"/>
      <c r="C12" s="131"/>
      <c r="D12" s="132"/>
      <c r="E12" s="131"/>
      <c r="F12" s="131"/>
      <c r="G12" s="131"/>
      <c r="H12" s="132"/>
    </row>
    <row r="13" spans="1:10">
      <c r="B13" s="131"/>
      <c r="C13" s="131"/>
      <c r="D13" s="132"/>
      <c r="E13" s="131"/>
      <c r="F13" s="131"/>
      <c r="G13" s="131"/>
      <c r="H13" s="132"/>
    </row>
    <row r="14" spans="1:10">
      <c r="A14" s="133" t="s">
        <v>185</v>
      </c>
      <c r="B14" s="134">
        <v>324872</v>
      </c>
      <c r="C14" s="134"/>
      <c r="D14" s="135">
        <f>+B40</f>
        <v>329860</v>
      </c>
      <c r="E14" s="134"/>
      <c r="F14" s="134">
        <f>+B40</f>
        <v>329860</v>
      </c>
      <c r="G14" s="134"/>
      <c r="H14" s="135">
        <f>+F40</f>
        <v>329860</v>
      </c>
      <c r="I14" s="134"/>
    </row>
    <row r="15" spans="1:10">
      <c r="D15" s="136"/>
      <c r="H15" s="136"/>
    </row>
    <row r="16" spans="1:10">
      <c r="A16" s="133" t="s">
        <v>186</v>
      </c>
      <c r="D16" s="136"/>
      <c r="H16" s="136"/>
    </row>
    <row r="17" spans="1:18" hidden="1">
      <c r="A17" s="124" t="s">
        <v>187</v>
      </c>
      <c r="B17" s="137">
        <v>0</v>
      </c>
      <c r="C17" s="137"/>
      <c r="D17" s="138">
        <v>0</v>
      </c>
      <c r="E17" s="137"/>
      <c r="F17" s="137">
        <v>0</v>
      </c>
      <c r="G17" s="137"/>
      <c r="H17" s="138">
        <v>0</v>
      </c>
    </row>
    <row r="18" spans="1:18">
      <c r="A18" s="133" t="s">
        <v>188</v>
      </c>
      <c r="B18" s="137">
        <v>325</v>
      </c>
      <c r="C18" s="137"/>
      <c r="D18" s="138">
        <v>0</v>
      </c>
      <c r="E18" s="137"/>
      <c r="F18" s="137">
        <v>0</v>
      </c>
      <c r="G18" s="137"/>
      <c r="H18" s="138">
        <v>0</v>
      </c>
    </row>
    <row r="19" spans="1:18">
      <c r="B19" s="139"/>
      <c r="C19" s="137"/>
      <c r="D19" s="140"/>
      <c r="E19" s="137"/>
      <c r="F19" s="139"/>
      <c r="G19" s="137"/>
      <c r="H19" s="140"/>
    </row>
    <row r="20" spans="1:18">
      <c r="A20" s="124" t="s">
        <v>189</v>
      </c>
      <c r="B20" s="137">
        <f>SUM(B17:B19)</f>
        <v>325</v>
      </c>
      <c r="C20" s="137"/>
      <c r="D20" s="138">
        <f>SUM(D17:D19)</f>
        <v>0</v>
      </c>
      <c r="E20" s="137"/>
      <c r="F20" s="137">
        <f>SUM(F17:F19)</f>
        <v>0</v>
      </c>
      <c r="G20" s="137"/>
      <c r="H20" s="138">
        <f>SUM(H17:H19)</f>
        <v>0</v>
      </c>
    </row>
    <row r="21" spans="1:18">
      <c r="D21" s="136"/>
      <c r="H21" s="136"/>
      <c r="R21" s="124" t="s">
        <v>190</v>
      </c>
    </row>
    <row r="22" spans="1:18">
      <c r="A22" s="133" t="s">
        <v>191</v>
      </c>
      <c r="D22" s="136"/>
      <c r="H22" s="136"/>
      <c r="R22" s="124" t="s">
        <v>192</v>
      </c>
    </row>
    <row r="23" spans="1:18">
      <c r="A23" s="133"/>
      <c r="D23" s="136"/>
      <c r="H23" s="136"/>
    </row>
    <row r="24" spans="1:18">
      <c r="A24" s="141" t="s">
        <v>193</v>
      </c>
      <c r="B24" s="137">
        <v>1105000</v>
      </c>
      <c r="C24" s="137"/>
      <c r="D24" s="138">
        <v>1140000</v>
      </c>
      <c r="E24" s="137"/>
      <c r="F24" s="138">
        <v>1140000</v>
      </c>
      <c r="G24" s="137"/>
      <c r="H24" s="138">
        <v>1175000</v>
      </c>
    </row>
    <row r="25" spans="1:18">
      <c r="A25" s="141" t="s">
        <v>194</v>
      </c>
      <c r="B25" s="139">
        <f>2866342-1437</f>
        <v>2864905</v>
      </c>
      <c r="C25" s="137"/>
      <c r="D25" s="140">
        <v>2836112</v>
      </c>
      <c r="E25" s="137"/>
      <c r="F25" s="140">
        <v>2836113</v>
      </c>
      <c r="G25" s="137"/>
      <c r="H25" s="140">
        <v>2801913</v>
      </c>
    </row>
    <row r="26" spans="1:18" hidden="1">
      <c r="A26" s="141" t="s">
        <v>195</v>
      </c>
      <c r="B26" s="139">
        <v>0</v>
      </c>
      <c r="C26" s="137"/>
      <c r="D26" s="140">
        <v>0</v>
      </c>
      <c r="E26" s="137"/>
      <c r="F26" s="139">
        <v>0</v>
      </c>
      <c r="G26" s="137"/>
      <c r="H26" s="140">
        <v>0</v>
      </c>
    </row>
    <row r="27" spans="1:18">
      <c r="A27" s="141"/>
    </row>
    <row r="28" spans="1:18">
      <c r="A28" s="141" t="s">
        <v>196</v>
      </c>
      <c r="B28" s="139">
        <f>SUM(B24:B26)</f>
        <v>3969905</v>
      </c>
      <c r="C28" s="137"/>
      <c r="D28" s="139">
        <f>SUM(D24:D26)</f>
        <v>3976112</v>
      </c>
      <c r="E28" s="137"/>
      <c r="F28" s="139">
        <f>SUM(F24:F26)</f>
        <v>3976113</v>
      </c>
      <c r="G28" s="137"/>
      <c r="H28" s="139">
        <f>SUM(H24:H26)</f>
        <v>3976913</v>
      </c>
    </row>
    <row r="29" spans="1:18">
      <c r="D29" s="136"/>
      <c r="H29" s="136"/>
    </row>
    <row r="30" spans="1:18">
      <c r="A30" s="124" t="s">
        <v>79</v>
      </c>
      <c r="B30" s="139">
        <f>+B28</f>
        <v>3969905</v>
      </c>
      <c r="C30" s="137"/>
      <c r="D30" s="140">
        <f>+D28</f>
        <v>3976112</v>
      </c>
      <c r="E30" s="137"/>
      <c r="F30" s="139">
        <f>+F28</f>
        <v>3976113</v>
      </c>
      <c r="G30" s="137"/>
      <c r="H30" s="140">
        <f>+H28</f>
        <v>3976913</v>
      </c>
    </row>
    <row r="31" spans="1:18">
      <c r="B31" s="137"/>
      <c r="C31" s="137"/>
      <c r="D31" s="138"/>
      <c r="E31" s="137"/>
      <c r="F31" s="137"/>
      <c r="G31" s="137"/>
      <c r="H31" s="138"/>
    </row>
    <row r="32" spans="1:18">
      <c r="B32" s="137"/>
      <c r="C32" s="137"/>
      <c r="D32" s="138"/>
      <c r="E32" s="137"/>
      <c r="F32" s="137"/>
      <c r="G32" s="137"/>
      <c r="H32" s="138"/>
    </row>
    <row r="33" spans="1:9">
      <c r="A33" s="133" t="s">
        <v>197</v>
      </c>
      <c r="B33" s="137"/>
      <c r="C33" s="137"/>
      <c r="D33" s="138"/>
      <c r="E33" s="137"/>
      <c r="F33" s="137"/>
      <c r="G33" s="137"/>
      <c r="H33" s="138"/>
    </row>
    <row r="34" spans="1:9">
      <c r="B34" s="137"/>
      <c r="C34" s="137"/>
      <c r="D34" s="138"/>
      <c r="E34" s="137"/>
      <c r="F34" s="137"/>
      <c r="G34" s="137"/>
      <c r="H34" s="138"/>
    </row>
    <row r="35" spans="1:9">
      <c r="A35" s="124" t="s">
        <v>198</v>
      </c>
      <c r="B35" s="139">
        <v>3974568</v>
      </c>
      <c r="C35" s="137"/>
      <c r="D35" s="140">
        <v>3976112</v>
      </c>
      <c r="E35" s="137"/>
      <c r="F35" s="139">
        <v>3976113</v>
      </c>
      <c r="G35" s="137"/>
      <c r="H35" s="140">
        <v>3976913</v>
      </c>
    </row>
    <row r="36" spans="1:9" hidden="1">
      <c r="B36" s="137"/>
      <c r="C36" s="137"/>
      <c r="D36" s="138"/>
      <c r="E36" s="137"/>
      <c r="F36" s="137"/>
      <c r="G36" s="137"/>
      <c r="H36" s="138"/>
    </row>
    <row r="37" spans="1:9">
      <c r="B37" s="142"/>
      <c r="C37" s="142"/>
      <c r="D37" s="143"/>
      <c r="E37" s="142"/>
      <c r="F37" s="142"/>
      <c r="G37" s="142"/>
      <c r="H37" s="143"/>
    </row>
    <row r="38" spans="1:9">
      <c r="A38" s="124" t="s">
        <v>199</v>
      </c>
      <c r="B38" s="139">
        <f>SUM(B34:B37)</f>
        <v>3974568</v>
      </c>
      <c r="C38" s="137"/>
      <c r="D38" s="140">
        <f>SUM(D34:D37)</f>
        <v>3976112</v>
      </c>
      <c r="E38" s="137"/>
      <c r="F38" s="139">
        <f>SUM(F34:F37)</f>
        <v>3976113</v>
      </c>
      <c r="G38" s="137"/>
      <c r="H38" s="140">
        <f>SUM(H34:H37)</f>
        <v>3976913</v>
      </c>
    </row>
    <row r="39" spans="1:9">
      <c r="D39" s="136"/>
      <c r="H39" s="136"/>
    </row>
    <row r="40" spans="1:9" ht="13.5" thickBot="1">
      <c r="A40" s="133" t="s">
        <v>200</v>
      </c>
      <c r="B40" s="144">
        <f>+B14+B20-B30+B38</f>
        <v>329860</v>
      </c>
      <c r="C40" s="145"/>
      <c r="D40" s="144">
        <f>+D14+D20-D30+D38</f>
        <v>329860</v>
      </c>
      <c r="E40" s="145"/>
      <c r="F40" s="144">
        <f>+F14+F20-F30+F38</f>
        <v>329860</v>
      </c>
      <c r="G40" s="145"/>
      <c r="H40" s="144">
        <f>+H14+H20-H30+H38</f>
        <v>329860</v>
      </c>
      <c r="I40" s="145"/>
    </row>
    <row r="41" spans="1:9" ht="13.5" thickTop="1"/>
    <row r="44" spans="1:9">
      <c r="B44" s="146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firstPageNumber="25" orientation="portrait" useFirstPageNumber="1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workbookViewId="0">
      <selection sqref="A1:I1"/>
    </sheetView>
  </sheetViews>
  <sheetFormatPr defaultRowHeight="12.75"/>
  <cols>
    <col min="1" max="1" width="36.7109375" style="124" customWidth="1"/>
    <col min="2" max="2" width="11.28515625" style="124" customWidth="1"/>
    <col min="3" max="3" width="1.7109375" style="124" customWidth="1"/>
    <col min="4" max="4" width="11.28515625" style="124" customWidth="1"/>
    <col min="5" max="5" width="1.7109375" style="124" customWidth="1"/>
    <col min="6" max="6" width="12.7109375" style="124" customWidth="1"/>
    <col min="7" max="7" width="1.7109375" style="124" customWidth="1"/>
    <col min="8" max="8" width="11.28515625" style="124" bestFit="1" customWidth="1"/>
    <col min="9" max="10" width="1.7109375" style="124" customWidth="1"/>
    <col min="11" max="256" width="9.140625" style="124"/>
    <col min="257" max="257" width="36.7109375" style="124" customWidth="1"/>
    <col min="258" max="258" width="11.28515625" style="124" customWidth="1"/>
    <col min="259" max="259" width="1.7109375" style="124" customWidth="1"/>
    <col min="260" max="260" width="11.28515625" style="124" customWidth="1"/>
    <col min="261" max="261" width="1.7109375" style="124" customWidth="1"/>
    <col min="262" max="262" width="12.7109375" style="124" customWidth="1"/>
    <col min="263" max="263" width="1.7109375" style="124" customWidth="1"/>
    <col min="264" max="264" width="11.28515625" style="124" bestFit="1" customWidth="1"/>
    <col min="265" max="266" width="1.7109375" style="124" customWidth="1"/>
    <col min="267" max="512" width="9.140625" style="124"/>
    <col min="513" max="513" width="36.7109375" style="124" customWidth="1"/>
    <col min="514" max="514" width="11.28515625" style="124" customWidth="1"/>
    <col min="515" max="515" width="1.7109375" style="124" customWidth="1"/>
    <col min="516" max="516" width="11.28515625" style="124" customWidth="1"/>
    <col min="517" max="517" width="1.7109375" style="124" customWidth="1"/>
    <col min="518" max="518" width="12.7109375" style="124" customWidth="1"/>
    <col min="519" max="519" width="1.7109375" style="124" customWidth="1"/>
    <col min="520" max="520" width="11.28515625" style="124" bestFit="1" customWidth="1"/>
    <col min="521" max="522" width="1.7109375" style="124" customWidth="1"/>
    <col min="523" max="768" width="9.140625" style="124"/>
    <col min="769" max="769" width="36.7109375" style="124" customWidth="1"/>
    <col min="770" max="770" width="11.28515625" style="124" customWidth="1"/>
    <col min="771" max="771" width="1.7109375" style="124" customWidth="1"/>
    <col min="772" max="772" width="11.28515625" style="124" customWidth="1"/>
    <col min="773" max="773" width="1.7109375" style="124" customWidth="1"/>
    <col min="774" max="774" width="12.7109375" style="124" customWidth="1"/>
    <col min="775" max="775" width="1.7109375" style="124" customWidth="1"/>
    <col min="776" max="776" width="11.28515625" style="124" bestFit="1" customWidth="1"/>
    <col min="777" max="778" width="1.7109375" style="124" customWidth="1"/>
    <col min="779" max="1024" width="9.140625" style="124"/>
    <col min="1025" max="1025" width="36.7109375" style="124" customWidth="1"/>
    <col min="1026" max="1026" width="11.28515625" style="124" customWidth="1"/>
    <col min="1027" max="1027" width="1.7109375" style="124" customWidth="1"/>
    <col min="1028" max="1028" width="11.28515625" style="124" customWidth="1"/>
    <col min="1029" max="1029" width="1.7109375" style="124" customWidth="1"/>
    <col min="1030" max="1030" width="12.7109375" style="124" customWidth="1"/>
    <col min="1031" max="1031" width="1.7109375" style="124" customWidth="1"/>
    <col min="1032" max="1032" width="11.28515625" style="124" bestFit="1" customWidth="1"/>
    <col min="1033" max="1034" width="1.7109375" style="124" customWidth="1"/>
    <col min="1035" max="1280" width="9.140625" style="124"/>
    <col min="1281" max="1281" width="36.7109375" style="124" customWidth="1"/>
    <col min="1282" max="1282" width="11.28515625" style="124" customWidth="1"/>
    <col min="1283" max="1283" width="1.7109375" style="124" customWidth="1"/>
    <col min="1284" max="1284" width="11.28515625" style="124" customWidth="1"/>
    <col min="1285" max="1285" width="1.7109375" style="124" customWidth="1"/>
    <col min="1286" max="1286" width="12.7109375" style="124" customWidth="1"/>
    <col min="1287" max="1287" width="1.7109375" style="124" customWidth="1"/>
    <col min="1288" max="1288" width="11.28515625" style="124" bestFit="1" customWidth="1"/>
    <col min="1289" max="1290" width="1.7109375" style="124" customWidth="1"/>
    <col min="1291" max="1536" width="9.140625" style="124"/>
    <col min="1537" max="1537" width="36.7109375" style="124" customWidth="1"/>
    <col min="1538" max="1538" width="11.28515625" style="124" customWidth="1"/>
    <col min="1539" max="1539" width="1.7109375" style="124" customWidth="1"/>
    <col min="1540" max="1540" width="11.28515625" style="124" customWidth="1"/>
    <col min="1541" max="1541" width="1.7109375" style="124" customWidth="1"/>
    <col min="1542" max="1542" width="12.7109375" style="124" customWidth="1"/>
    <col min="1543" max="1543" width="1.7109375" style="124" customWidth="1"/>
    <col min="1544" max="1544" width="11.28515625" style="124" bestFit="1" customWidth="1"/>
    <col min="1545" max="1546" width="1.7109375" style="124" customWidth="1"/>
    <col min="1547" max="1792" width="9.140625" style="124"/>
    <col min="1793" max="1793" width="36.7109375" style="124" customWidth="1"/>
    <col min="1794" max="1794" width="11.28515625" style="124" customWidth="1"/>
    <col min="1795" max="1795" width="1.7109375" style="124" customWidth="1"/>
    <col min="1796" max="1796" width="11.28515625" style="124" customWidth="1"/>
    <col min="1797" max="1797" width="1.7109375" style="124" customWidth="1"/>
    <col min="1798" max="1798" width="12.7109375" style="124" customWidth="1"/>
    <col min="1799" max="1799" width="1.7109375" style="124" customWidth="1"/>
    <col min="1800" max="1800" width="11.28515625" style="124" bestFit="1" customWidth="1"/>
    <col min="1801" max="1802" width="1.7109375" style="124" customWidth="1"/>
    <col min="1803" max="2048" width="9.140625" style="124"/>
    <col min="2049" max="2049" width="36.7109375" style="124" customWidth="1"/>
    <col min="2050" max="2050" width="11.28515625" style="124" customWidth="1"/>
    <col min="2051" max="2051" width="1.7109375" style="124" customWidth="1"/>
    <col min="2052" max="2052" width="11.28515625" style="124" customWidth="1"/>
    <col min="2053" max="2053" width="1.7109375" style="124" customWidth="1"/>
    <col min="2054" max="2054" width="12.7109375" style="124" customWidth="1"/>
    <col min="2055" max="2055" width="1.7109375" style="124" customWidth="1"/>
    <col min="2056" max="2056" width="11.28515625" style="124" bestFit="1" customWidth="1"/>
    <col min="2057" max="2058" width="1.7109375" style="124" customWidth="1"/>
    <col min="2059" max="2304" width="9.140625" style="124"/>
    <col min="2305" max="2305" width="36.7109375" style="124" customWidth="1"/>
    <col min="2306" max="2306" width="11.28515625" style="124" customWidth="1"/>
    <col min="2307" max="2307" width="1.7109375" style="124" customWidth="1"/>
    <col min="2308" max="2308" width="11.28515625" style="124" customWidth="1"/>
    <col min="2309" max="2309" width="1.7109375" style="124" customWidth="1"/>
    <col min="2310" max="2310" width="12.7109375" style="124" customWidth="1"/>
    <col min="2311" max="2311" width="1.7109375" style="124" customWidth="1"/>
    <col min="2312" max="2312" width="11.28515625" style="124" bestFit="1" customWidth="1"/>
    <col min="2313" max="2314" width="1.7109375" style="124" customWidth="1"/>
    <col min="2315" max="2560" width="9.140625" style="124"/>
    <col min="2561" max="2561" width="36.7109375" style="124" customWidth="1"/>
    <col min="2562" max="2562" width="11.28515625" style="124" customWidth="1"/>
    <col min="2563" max="2563" width="1.7109375" style="124" customWidth="1"/>
    <col min="2564" max="2564" width="11.28515625" style="124" customWidth="1"/>
    <col min="2565" max="2565" width="1.7109375" style="124" customWidth="1"/>
    <col min="2566" max="2566" width="12.7109375" style="124" customWidth="1"/>
    <col min="2567" max="2567" width="1.7109375" style="124" customWidth="1"/>
    <col min="2568" max="2568" width="11.28515625" style="124" bestFit="1" customWidth="1"/>
    <col min="2569" max="2570" width="1.7109375" style="124" customWidth="1"/>
    <col min="2571" max="2816" width="9.140625" style="124"/>
    <col min="2817" max="2817" width="36.7109375" style="124" customWidth="1"/>
    <col min="2818" max="2818" width="11.28515625" style="124" customWidth="1"/>
    <col min="2819" max="2819" width="1.7109375" style="124" customWidth="1"/>
    <col min="2820" max="2820" width="11.28515625" style="124" customWidth="1"/>
    <col min="2821" max="2821" width="1.7109375" style="124" customWidth="1"/>
    <col min="2822" max="2822" width="12.7109375" style="124" customWidth="1"/>
    <col min="2823" max="2823" width="1.7109375" style="124" customWidth="1"/>
    <col min="2824" max="2824" width="11.28515625" style="124" bestFit="1" customWidth="1"/>
    <col min="2825" max="2826" width="1.7109375" style="124" customWidth="1"/>
    <col min="2827" max="3072" width="9.140625" style="124"/>
    <col min="3073" max="3073" width="36.7109375" style="124" customWidth="1"/>
    <col min="3074" max="3074" width="11.28515625" style="124" customWidth="1"/>
    <col min="3075" max="3075" width="1.7109375" style="124" customWidth="1"/>
    <col min="3076" max="3076" width="11.28515625" style="124" customWidth="1"/>
    <col min="3077" max="3077" width="1.7109375" style="124" customWidth="1"/>
    <col min="3078" max="3078" width="12.7109375" style="124" customWidth="1"/>
    <col min="3079" max="3079" width="1.7109375" style="124" customWidth="1"/>
    <col min="3080" max="3080" width="11.28515625" style="124" bestFit="1" customWidth="1"/>
    <col min="3081" max="3082" width="1.7109375" style="124" customWidth="1"/>
    <col min="3083" max="3328" width="9.140625" style="124"/>
    <col min="3329" max="3329" width="36.7109375" style="124" customWidth="1"/>
    <col min="3330" max="3330" width="11.28515625" style="124" customWidth="1"/>
    <col min="3331" max="3331" width="1.7109375" style="124" customWidth="1"/>
    <col min="3332" max="3332" width="11.28515625" style="124" customWidth="1"/>
    <col min="3333" max="3333" width="1.7109375" style="124" customWidth="1"/>
    <col min="3334" max="3334" width="12.7109375" style="124" customWidth="1"/>
    <col min="3335" max="3335" width="1.7109375" style="124" customWidth="1"/>
    <col min="3336" max="3336" width="11.28515625" style="124" bestFit="1" customWidth="1"/>
    <col min="3337" max="3338" width="1.7109375" style="124" customWidth="1"/>
    <col min="3339" max="3584" width="9.140625" style="124"/>
    <col min="3585" max="3585" width="36.7109375" style="124" customWidth="1"/>
    <col min="3586" max="3586" width="11.28515625" style="124" customWidth="1"/>
    <col min="3587" max="3587" width="1.7109375" style="124" customWidth="1"/>
    <col min="3588" max="3588" width="11.28515625" style="124" customWidth="1"/>
    <col min="3589" max="3589" width="1.7109375" style="124" customWidth="1"/>
    <col min="3590" max="3590" width="12.7109375" style="124" customWidth="1"/>
    <col min="3591" max="3591" width="1.7109375" style="124" customWidth="1"/>
    <col min="3592" max="3592" width="11.28515625" style="124" bestFit="1" customWidth="1"/>
    <col min="3593" max="3594" width="1.7109375" style="124" customWidth="1"/>
    <col min="3595" max="3840" width="9.140625" style="124"/>
    <col min="3841" max="3841" width="36.7109375" style="124" customWidth="1"/>
    <col min="3842" max="3842" width="11.28515625" style="124" customWidth="1"/>
    <col min="3843" max="3843" width="1.7109375" style="124" customWidth="1"/>
    <col min="3844" max="3844" width="11.28515625" style="124" customWidth="1"/>
    <col min="3845" max="3845" width="1.7109375" style="124" customWidth="1"/>
    <col min="3846" max="3846" width="12.7109375" style="124" customWidth="1"/>
    <col min="3847" max="3847" width="1.7109375" style="124" customWidth="1"/>
    <col min="3848" max="3848" width="11.28515625" style="124" bestFit="1" customWidth="1"/>
    <col min="3849" max="3850" width="1.7109375" style="124" customWidth="1"/>
    <col min="3851" max="4096" width="9.140625" style="124"/>
    <col min="4097" max="4097" width="36.7109375" style="124" customWidth="1"/>
    <col min="4098" max="4098" width="11.28515625" style="124" customWidth="1"/>
    <col min="4099" max="4099" width="1.7109375" style="124" customWidth="1"/>
    <col min="4100" max="4100" width="11.28515625" style="124" customWidth="1"/>
    <col min="4101" max="4101" width="1.7109375" style="124" customWidth="1"/>
    <col min="4102" max="4102" width="12.7109375" style="124" customWidth="1"/>
    <col min="4103" max="4103" width="1.7109375" style="124" customWidth="1"/>
    <col min="4104" max="4104" width="11.28515625" style="124" bestFit="1" customWidth="1"/>
    <col min="4105" max="4106" width="1.7109375" style="124" customWidth="1"/>
    <col min="4107" max="4352" width="9.140625" style="124"/>
    <col min="4353" max="4353" width="36.7109375" style="124" customWidth="1"/>
    <col min="4354" max="4354" width="11.28515625" style="124" customWidth="1"/>
    <col min="4355" max="4355" width="1.7109375" style="124" customWidth="1"/>
    <col min="4356" max="4356" width="11.28515625" style="124" customWidth="1"/>
    <col min="4357" max="4357" width="1.7109375" style="124" customWidth="1"/>
    <col min="4358" max="4358" width="12.7109375" style="124" customWidth="1"/>
    <col min="4359" max="4359" width="1.7109375" style="124" customWidth="1"/>
    <col min="4360" max="4360" width="11.28515625" style="124" bestFit="1" customWidth="1"/>
    <col min="4361" max="4362" width="1.7109375" style="124" customWidth="1"/>
    <col min="4363" max="4608" width="9.140625" style="124"/>
    <col min="4609" max="4609" width="36.7109375" style="124" customWidth="1"/>
    <col min="4610" max="4610" width="11.28515625" style="124" customWidth="1"/>
    <col min="4611" max="4611" width="1.7109375" style="124" customWidth="1"/>
    <col min="4612" max="4612" width="11.28515625" style="124" customWidth="1"/>
    <col min="4613" max="4613" width="1.7109375" style="124" customWidth="1"/>
    <col min="4614" max="4614" width="12.7109375" style="124" customWidth="1"/>
    <col min="4615" max="4615" width="1.7109375" style="124" customWidth="1"/>
    <col min="4616" max="4616" width="11.28515625" style="124" bestFit="1" customWidth="1"/>
    <col min="4617" max="4618" width="1.7109375" style="124" customWidth="1"/>
    <col min="4619" max="4864" width="9.140625" style="124"/>
    <col min="4865" max="4865" width="36.7109375" style="124" customWidth="1"/>
    <col min="4866" max="4866" width="11.28515625" style="124" customWidth="1"/>
    <col min="4867" max="4867" width="1.7109375" style="124" customWidth="1"/>
    <col min="4868" max="4868" width="11.28515625" style="124" customWidth="1"/>
    <col min="4869" max="4869" width="1.7109375" style="124" customWidth="1"/>
    <col min="4870" max="4870" width="12.7109375" style="124" customWidth="1"/>
    <col min="4871" max="4871" width="1.7109375" style="124" customWidth="1"/>
    <col min="4872" max="4872" width="11.28515625" style="124" bestFit="1" customWidth="1"/>
    <col min="4873" max="4874" width="1.7109375" style="124" customWidth="1"/>
    <col min="4875" max="5120" width="9.140625" style="124"/>
    <col min="5121" max="5121" width="36.7109375" style="124" customWidth="1"/>
    <col min="5122" max="5122" width="11.28515625" style="124" customWidth="1"/>
    <col min="5123" max="5123" width="1.7109375" style="124" customWidth="1"/>
    <col min="5124" max="5124" width="11.28515625" style="124" customWidth="1"/>
    <col min="5125" max="5125" width="1.7109375" style="124" customWidth="1"/>
    <col min="5126" max="5126" width="12.7109375" style="124" customWidth="1"/>
    <col min="5127" max="5127" width="1.7109375" style="124" customWidth="1"/>
    <col min="5128" max="5128" width="11.28515625" style="124" bestFit="1" customWidth="1"/>
    <col min="5129" max="5130" width="1.7109375" style="124" customWidth="1"/>
    <col min="5131" max="5376" width="9.140625" style="124"/>
    <col min="5377" max="5377" width="36.7109375" style="124" customWidth="1"/>
    <col min="5378" max="5378" width="11.28515625" style="124" customWidth="1"/>
    <col min="5379" max="5379" width="1.7109375" style="124" customWidth="1"/>
    <col min="5380" max="5380" width="11.28515625" style="124" customWidth="1"/>
    <col min="5381" max="5381" width="1.7109375" style="124" customWidth="1"/>
    <col min="5382" max="5382" width="12.7109375" style="124" customWidth="1"/>
    <col min="5383" max="5383" width="1.7109375" style="124" customWidth="1"/>
    <col min="5384" max="5384" width="11.28515625" style="124" bestFit="1" customWidth="1"/>
    <col min="5385" max="5386" width="1.7109375" style="124" customWidth="1"/>
    <col min="5387" max="5632" width="9.140625" style="124"/>
    <col min="5633" max="5633" width="36.7109375" style="124" customWidth="1"/>
    <col min="5634" max="5634" width="11.28515625" style="124" customWidth="1"/>
    <col min="5635" max="5635" width="1.7109375" style="124" customWidth="1"/>
    <col min="5636" max="5636" width="11.28515625" style="124" customWidth="1"/>
    <col min="5637" max="5637" width="1.7109375" style="124" customWidth="1"/>
    <col min="5638" max="5638" width="12.7109375" style="124" customWidth="1"/>
    <col min="5639" max="5639" width="1.7109375" style="124" customWidth="1"/>
    <col min="5640" max="5640" width="11.28515625" style="124" bestFit="1" customWidth="1"/>
    <col min="5641" max="5642" width="1.7109375" style="124" customWidth="1"/>
    <col min="5643" max="5888" width="9.140625" style="124"/>
    <col min="5889" max="5889" width="36.7109375" style="124" customWidth="1"/>
    <col min="5890" max="5890" width="11.28515625" style="124" customWidth="1"/>
    <col min="5891" max="5891" width="1.7109375" style="124" customWidth="1"/>
    <col min="5892" max="5892" width="11.28515625" style="124" customWidth="1"/>
    <col min="5893" max="5893" width="1.7109375" style="124" customWidth="1"/>
    <col min="5894" max="5894" width="12.7109375" style="124" customWidth="1"/>
    <col min="5895" max="5895" width="1.7109375" style="124" customWidth="1"/>
    <col min="5896" max="5896" width="11.28515625" style="124" bestFit="1" customWidth="1"/>
    <col min="5897" max="5898" width="1.7109375" style="124" customWidth="1"/>
    <col min="5899" max="6144" width="9.140625" style="124"/>
    <col min="6145" max="6145" width="36.7109375" style="124" customWidth="1"/>
    <col min="6146" max="6146" width="11.28515625" style="124" customWidth="1"/>
    <col min="6147" max="6147" width="1.7109375" style="124" customWidth="1"/>
    <col min="6148" max="6148" width="11.28515625" style="124" customWidth="1"/>
    <col min="6149" max="6149" width="1.7109375" style="124" customWidth="1"/>
    <col min="6150" max="6150" width="12.7109375" style="124" customWidth="1"/>
    <col min="6151" max="6151" width="1.7109375" style="124" customWidth="1"/>
    <col min="6152" max="6152" width="11.28515625" style="124" bestFit="1" customWidth="1"/>
    <col min="6153" max="6154" width="1.7109375" style="124" customWidth="1"/>
    <col min="6155" max="6400" width="9.140625" style="124"/>
    <col min="6401" max="6401" width="36.7109375" style="124" customWidth="1"/>
    <col min="6402" max="6402" width="11.28515625" style="124" customWidth="1"/>
    <col min="6403" max="6403" width="1.7109375" style="124" customWidth="1"/>
    <col min="6404" max="6404" width="11.28515625" style="124" customWidth="1"/>
    <col min="6405" max="6405" width="1.7109375" style="124" customWidth="1"/>
    <col min="6406" max="6406" width="12.7109375" style="124" customWidth="1"/>
    <col min="6407" max="6407" width="1.7109375" style="124" customWidth="1"/>
    <col min="6408" max="6408" width="11.28515625" style="124" bestFit="1" customWidth="1"/>
    <col min="6409" max="6410" width="1.7109375" style="124" customWidth="1"/>
    <col min="6411" max="6656" width="9.140625" style="124"/>
    <col min="6657" max="6657" width="36.7109375" style="124" customWidth="1"/>
    <col min="6658" max="6658" width="11.28515625" style="124" customWidth="1"/>
    <col min="6659" max="6659" width="1.7109375" style="124" customWidth="1"/>
    <col min="6660" max="6660" width="11.28515625" style="124" customWidth="1"/>
    <col min="6661" max="6661" width="1.7109375" style="124" customWidth="1"/>
    <col min="6662" max="6662" width="12.7109375" style="124" customWidth="1"/>
    <col min="6663" max="6663" width="1.7109375" style="124" customWidth="1"/>
    <col min="6664" max="6664" width="11.28515625" style="124" bestFit="1" customWidth="1"/>
    <col min="6665" max="6666" width="1.7109375" style="124" customWidth="1"/>
    <col min="6667" max="6912" width="9.140625" style="124"/>
    <col min="6913" max="6913" width="36.7109375" style="124" customWidth="1"/>
    <col min="6914" max="6914" width="11.28515625" style="124" customWidth="1"/>
    <col min="6915" max="6915" width="1.7109375" style="124" customWidth="1"/>
    <col min="6916" max="6916" width="11.28515625" style="124" customWidth="1"/>
    <col min="6917" max="6917" width="1.7109375" style="124" customWidth="1"/>
    <col min="6918" max="6918" width="12.7109375" style="124" customWidth="1"/>
    <col min="6919" max="6919" width="1.7109375" style="124" customWidth="1"/>
    <col min="6920" max="6920" width="11.28515625" style="124" bestFit="1" customWidth="1"/>
    <col min="6921" max="6922" width="1.7109375" style="124" customWidth="1"/>
    <col min="6923" max="7168" width="9.140625" style="124"/>
    <col min="7169" max="7169" width="36.7109375" style="124" customWidth="1"/>
    <col min="7170" max="7170" width="11.28515625" style="124" customWidth="1"/>
    <col min="7171" max="7171" width="1.7109375" style="124" customWidth="1"/>
    <col min="7172" max="7172" width="11.28515625" style="124" customWidth="1"/>
    <col min="7173" max="7173" width="1.7109375" style="124" customWidth="1"/>
    <col min="7174" max="7174" width="12.7109375" style="124" customWidth="1"/>
    <col min="7175" max="7175" width="1.7109375" style="124" customWidth="1"/>
    <col min="7176" max="7176" width="11.28515625" style="124" bestFit="1" customWidth="1"/>
    <col min="7177" max="7178" width="1.7109375" style="124" customWidth="1"/>
    <col min="7179" max="7424" width="9.140625" style="124"/>
    <col min="7425" max="7425" width="36.7109375" style="124" customWidth="1"/>
    <col min="7426" max="7426" width="11.28515625" style="124" customWidth="1"/>
    <col min="7427" max="7427" width="1.7109375" style="124" customWidth="1"/>
    <col min="7428" max="7428" width="11.28515625" style="124" customWidth="1"/>
    <col min="7429" max="7429" width="1.7109375" style="124" customWidth="1"/>
    <col min="7430" max="7430" width="12.7109375" style="124" customWidth="1"/>
    <col min="7431" max="7431" width="1.7109375" style="124" customWidth="1"/>
    <col min="7432" max="7432" width="11.28515625" style="124" bestFit="1" customWidth="1"/>
    <col min="7433" max="7434" width="1.7109375" style="124" customWidth="1"/>
    <col min="7435" max="7680" width="9.140625" style="124"/>
    <col min="7681" max="7681" width="36.7109375" style="124" customWidth="1"/>
    <col min="7682" max="7682" width="11.28515625" style="124" customWidth="1"/>
    <col min="7683" max="7683" width="1.7109375" style="124" customWidth="1"/>
    <col min="7684" max="7684" width="11.28515625" style="124" customWidth="1"/>
    <col min="7685" max="7685" width="1.7109375" style="124" customWidth="1"/>
    <col min="7686" max="7686" width="12.7109375" style="124" customWidth="1"/>
    <col min="7687" max="7687" width="1.7109375" style="124" customWidth="1"/>
    <col min="7688" max="7688" width="11.28515625" style="124" bestFit="1" customWidth="1"/>
    <col min="7689" max="7690" width="1.7109375" style="124" customWidth="1"/>
    <col min="7691" max="7936" width="9.140625" style="124"/>
    <col min="7937" max="7937" width="36.7109375" style="124" customWidth="1"/>
    <col min="7938" max="7938" width="11.28515625" style="124" customWidth="1"/>
    <col min="7939" max="7939" width="1.7109375" style="124" customWidth="1"/>
    <col min="7940" max="7940" width="11.28515625" style="124" customWidth="1"/>
    <col min="7941" max="7941" width="1.7109375" style="124" customWidth="1"/>
    <col min="7942" max="7942" width="12.7109375" style="124" customWidth="1"/>
    <col min="7943" max="7943" width="1.7109375" style="124" customWidth="1"/>
    <col min="7944" max="7944" width="11.28515625" style="124" bestFit="1" customWidth="1"/>
    <col min="7945" max="7946" width="1.7109375" style="124" customWidth="1"/>
    <col min="7947" max="8192" width="9.140625" style="124"/>
    <col min="8193" max="8193" width="36.7109375" style="124" customWidth="1"/>
    <col min="8194" max="8194" width="11.28515625" style="124" customWidth="1"/>
    <col min="8195" max="8195" width="1.7109375" style="124" customWidth="1"/>
    <col min="8196" max="8196" width="11.28515625" style="124" customWidth="1"/>
    <col min="8197" max="8197" width="1.7109375" style="124" customWidth="1"/>
    <col min="8198" max="8198" width="12.7109375" style="124" customWidth="1"/>
    <col min="8199" max="8199" width="1.7109375" style="124" customWidth="1"/>
    <col min="8200" max="8200" width="11.28515625" style="124" bestFit="1" customWidth="1"/>
    <col min="8201" max="8202" width="1.7109375" style="124" customWidth="1"/>
    <col min="8203" max="8448" width="9.140625" style="124"/>
    <col min="8449" max="8449" width="36.7109375" style="124" customWidth="1"/>
    <col min="8450" max="8450" width="11.28515625" style="124" customWidth="1"/>
    <col min="8451" max="8451" width="1.7109375" style="124" customWidth="1"/>
    <col min="8452" max="8452" width="11.28515625" style="124" customWidth="1"/>
    <col min="8453" max="8453" width="1.7109375" style="124" customWidth="1"/>
    <col min="8454" max="8454" width="12.7109375" style="124" customWidth="1"/>
    <col min="8455" max="8455" width="1.7109375" style="124" customWidth="1"/>
    <col min="8456" max="8456" width="11.28515625" style="124" bestFit="1" customWidth="1"/>
    <col min="8457" max="8458" width="1.7109375" style="124" customWidth="1"/>
    <col min="8459" max="8704" width="9.140625" style="124"/>
    <col min="8705" max="8705" width="36.7109375" style="124" customWidth="1"/>
    <col min="8706" max="8706" width="11.28515625" style="124" customWidth="1"/>
    <col min="8707" max="8707" width="1.7109375" style="124" customWidth="1"/>
    <col min="8708" max="8708" width="11.28515625" style="124" customWidth="1"/>
    <col min="8709" max="8709" width="1.7109375" style="124" customWidth="1"/>
    <col min="8710" max="8710" width="12.7109375" style="124" customWidth="1"/>
    <col min="8711" max="8711" width="1.7109375" style="124" customWidth="1"/>
    <col min="8712" max="8712" width="11.28515625" style="124" bestFit="1" customWidth="1"/>
    <col min="8713" max="8714" width="1.7109375" style="124" customWidth="1"/>
    <col min="8715" max="8960" width="9.140625" style="124"/>
    <col min="8961" max="8961" width="36.7109375" style="124" customWidth="1"/>
    <col min="8962" max="8962" width="11.28515625" style="124" customWidth="1"/>
    <col min="8963" max="8963" width="1.7109375" style="124" customWidth="1"/>
    <col min="8964" max="8964" width="11.28515625" style="124" customWidth="1"/>
    <col min="8965" max="8965" width="1.7109375" style="124" customWidth="1"/>
    <col min="8966" max="8966" width="12.7109375" style="124" customWidth="1"/>
    <col min="8967" max="8967" width="1.7109375" style="124" customWidth="1"/>
    <col min="8968" max="8968" width="11.28515625" style="124" bestFit="1" customWidth="1"/>
    <col min="8969" max="8970" width="1.7109375" style="124" customWidth="1"/>
    <col min="8971" max="9216" width="9.140625" style="124"/>
    <col min="9217" max="9217" width="36.7109375" style="124" customWidth="1"/>
    <col min="9218" max="9218" width="11.28515625" style="124" customWidth="1"/>
    <col min="9219" max="9219" width="1.7109375" style="124" customWidth="1"/>
    <col min="9220" max="9220" width="11.28515625" style="124" customWidth="1"/>
    <col min="9221" max="9221" width="1.7109375" style="124" customWidth="1"/>
    <col min="9222" max="9222" width="12.7109375" style="124" customWidth="1"/>
    <col min="9223" max="9223" width="1.7109375" style="124" customWidth="1"/>
    <col min="9224" max="9224" width="11.28515625" style="124" bestFit="1" customWidth="1"/>
    <col min="9225" max="9226" width="1.7109375" style="124" customWidth="1"/>
    <col min="9227" max="9472" width="9.140625" style="124"/>
    <col min="9473" max="9473" width="36.7109375" style="124" customWidth="1"/>
    <col min="9474" max="9474" width="11.28515625" style="124" customWidth="1"/>
    <col min="9475" max="9475" width="1.7109375" style="124" customWidth="1"/>
    <col min="9476" max="9476" width="11.28515625" style="124" customWidth="1"/>
    <col min="9477" max="9477" width="1.7109375" style="124" customWidth="1"/>
    <col min="9478" max="9478" width="12.7109375" style="124" customWidth="1"/>
    <col min="9479" max="9479" width="1.7109375" style="124" customWidth="1"/>
    <col min="9480" max="9480" width="11.28515625" style="124" bestFit="1" customWidth="1"/>
    <col min="9481" max="9482" width="1.7109375" style="124" customWidth="1"/>
    <col min="9483" max="9728" width="9.140625" style="124"/>
    <col min="9729" max="9729" width="36.7109375" style="124" customWidth="1"/>
    <col min="9730" max="9730" width="11.28515625" style="124" customWidth="1"/>
    <col min="9731" max="9731" width="1.7109375" style="124" customWidth="1"/>
    <col min="9732" max="9732" width="11.28515625" style="124" customWidth="1"/>
    <col min="9733" max="9733" width="1.7109375" style="124" customWidth="1"/>
    <col min="9734" max="9734" width="12.7109375" style="124" customWidth="1"/>
    <col min="9735" max="9735" width="1.7109375" style="124" customWidth="1"/>
    <col min="9736" max="9736" width="11.28515625" style="124" bestFit="1" customWidth="1"/>
    <col min="9737" max="9738" width="1.7109375" style="124" customWidth="1"/>
    <col min="9739" max="9984" width="9.140625" style="124"/>
    <col min="9985" max="9985" width="36.7109375" style="124" customWidth="1"/>
    <col min="9986" max="9986" width="11.28515625" style="124" customWidth="1"/>
    <col min="9987" max="9987" width="1.7109375" style="124" customWidth="1"/>
    <col min="9988" max="9988" width="11.28515625" style="124" customWidth="1"/>
    <col min="9989" max="9989" width="1.7109375" style="124" customWidth="1"/>
    <col min="9990" max="9990" width="12.7109375" style="124" customWidth="1"/>
    <col min="9991" max="9991" width="1.7109375" style="124" customWidth="1"/>
    <col min="9992" max="9992" width="11.28515625" style="124" bestFit="1" customWidth="1"/>
    <col min="9993" max="9994" width="1.7109375" style="124" customWidth="1"/>
    <col min="9995" max="10240" width="9.140625" style="124"/>
    <col min="10241" max="10241" width="36.7109375" style="124" customWidth="1"/>
    <col min="10242" max="10242" width="11.28515625" style="124" customWidth="1"/>
    <col min="10243" max="10243" width="1.7109375" style="124" customWidth="1"/>
    <col min="10244" max="10244" width="11.28515625" style="124" customWidth="1"/>
    <col min="10245" max="10245" width="1.7109375" style="124" customWidth="1"/>
    <col min="10246" max="10246" width="12.7109375" style="124" customWidth="1"/>
    <col min="10247" max="10247" width="1.7109375" style="124" customWidth="1"/>
    <col min="10248" max="10248" width="11.28515625" style="124" bestFit="1" customWidth="1"/>
    <col min="10249" max="10250" width="1.7109375" style="124" customWidth="1"/>
    <col min="10251" max="10496" width="9.140625" style="124"/>
    <col min="10497" max="10497" width="36.7109375" style="124" customWidth="1"/>
    <col min="10498" max="10498" width="11.28515625" style="124" customWidth="1"/>
    <col min="10499" max="10499" width="1.7109375" style="124" customWidth="1"/>
    <col min="10500" max="10500" width="11.28515625" style="124" customWidth="1"/>
    <col min="10501" max="10501" width="1.7109375" style="124" customWidth="1"/>
    <col min="10502" max="10502" width="12.7109375" style="124" customWidth="1"/>
    <col min="10503" max="10503" width="1.7109375" style="124" customWidth="1"/>
    <col min="10504" max="10504" width="11.28515625" style="124" bestFit="1" customWidth="1"/>
    <col min="10505" max="10506" width="1.7109375" style="124" customWidth="1"/>
    <col min="10507" max="10752" width="9.140625" style="124"/>
    <col min="10753" max="10753" width="36.7109375" style="124" customWidth="1"/>
    <col min="10754" max="10754" width="11.28515625" style="124" customWidth="1"/>
    <col min="10755" max="10755" width="1.7109375" style="124" customWidth="1"/>
    <col min="10756" max="10756" width="11.28515625" style="124" customWidth="1"/>
    <col min="10757" max="10757" width="1.7109375" style="124" customWidth="1"/>
    <col min="10758" max="10758" width="12.7109375" style="124" customWidth="1"/>
    <col min="10759" max="10759" width="1.7109375" style="124" customWidth="1"/>
    <col min="10760" max="10760" width="11.28515625" style="124" bestFit="1" customWidth="1"/>
    <col min="10761" max="10762" width="1.7109375" style="124" customWidth="1"/>
    <col min="10763" max="11008" width="9.140625" style="124"/>
    <col min="11009" max="11009" width="36.7109375" style="124" customWidth="1"/>
    <col min="11010" max="11010" width="11.28515625" style="124" customWidth="1"/>
    <col min="11011" max="11011" width="1.7109375" style="124" customWidth="1"/>
    <col min="11012" max="11012" width="11.28515625" style="124" customWidth="1"/>
    <col min="11013" max="11013" width="1.7109375" style="124" customWidth="1"/>
    <col min="11014" max="11014" width="12.7109375" style="124" customWidth="1"/>
    <col min="11015" max="11015" width="1.7109375" style="124" customWidth="1"/>
    <col min="11016" max="11016" width="11.28515625" style="124" bestFit="1" customWidth="1"/>
    <col min="11017" max="11018" width="1.7109375" style="124" customWidth="1"/>
    <col min="11019" max="11264" width="9.140625" style="124"/>
    <col min="11265" max="11265" width="36.7109375" style="124" customWidth="1"/>
    <col min="11266" max="11266" width="11.28515625" style="124" customWidth="1"/>
    <col min="11267" max="11267" width="1.7109375" style="124" customWidth="1"/>
    <col min="11268" max="11268" width="11.28515625" style="124" customWidth="1"/>
    <col min="11269" max="11269" width="1.7109375" style="124" customWidth="1"/>
    <col min="11270" max="11270" width="12.7109375" style="124" customWidth="1"/>
    <col min="11271" max="11271" width="1.7109375" style="124" customWidth="1"/>
    <col min="11272" max="11272" width="11.28515625" style="124" bestFit="1" customWidth="1"/>
    <col min="11273" max="11274" width="1.7109375" style="124" customWidth="1"/>
    <col min="11275" max="11520" width="9.140625" style="124"/>
    <col min="11521" max="11521" width="36.7109375" style="124" customWidth="1"/>
    <col min="11522" max="11522" width="11.28515625" style="124" customWidth="1"/>
    <col min="11523" max="11523" width="1.7109375" style="124" customWidth="1"/>
    <col min="11524" max="11524" width="11.28515625" style="124" customWidth="1"/>
    <col min="11525" max="11525" width="1.7109375" style="124" customWidth="1"/>
    <col min="11526" max="11526" width="12.7109375" style="124" customWidth="1"/>
    <col min="11527" max="11527" width="1.7109375" style="124" customWidth="1"/>
    <col min="11528" max="11528" width="11.28515625" style="124" bestFit="1" customWidth="1"/>
    <col min="11529" max="11530" width="1.7109375" style="124" customWidth="1"/>
    <col min="11531" max="11776" width="9.140625" style="124"/>
    <col min="11777" max="11777" width="36.7109375" style="124" customWidth="1"/>
    <col min="11778" max="11778" width="11.28515625" style="124" customWidth="1"/>
    <col min="11779" max="11779" width="1.7109375" style="124" customWidth="1"/>
    <col min="11780" max="11780" width="11.28515625" style="124" customWidth="1"/>
    <col min="11781" max="11781" width="1.7109375" style="124" customWidth="1"/>
    <col min="11782" max="11782" width="12.7109375" style="124" customWidth="1"/>
    <col min="11783" max="11783" width="1.7109375" style="124" customWidth="1"/>
    <col min="11784" max="11784" width="11.28515625" style="124" bestFit="1" customWidth="1"/>
    <col min="11785" max="11786" width="1.7109375" style="124" customWidth="1"/>
    <col min="11787" max="12032" width="9.140625" style="124"/>
    <col min="12033" max="12033" width="36.7109375" style="124" customWidth="1"/>
    <col min="12034" max="12034" width="11.28515625" style="124" customWidth="1"/>
    <col min="12035" max="12035" width="1.7109375" style="124" customWidth="1"/>
    <col min="12036" max="12036" width="11.28515625" style="124" customWidth="1"/>
    <col min="12037" max="12037" width="1.7109375" style="124" customWidth="1"/>
    <col min="12038" max="12038" width="12.7109375" style="124" customWidth="1"/>
    <col min="12039" max="12039" width="1.7109375" style="124" customWidth="1"/>
    <col min="12040" max="12040" width="11.28515625" style="124" bestFit="1" customWidth="1"/>
    <col min="12041" max="12042" width="1.7109375" style="124" customWidth="1"/>
    <col min="12043" max="12288" width="9.140625" style="124"/>
    <col min="12289" max="12289" width="36.7109375" style="124" customWidth="1"/>
    <col min="12290" max="12290" width="11.28515625" style="124" customWidth="1"/>
    <col min="12291" max="12291" width="1.7109375" style="124" customWidth="1"/>
    <col min="12292" max="12292" width="11.28515625" style="124" customWidth="1"/>
    <col min="12293" max="12293" width="1.7109375" style="124" customWidth="1"/>
    <col min="12294" max="12294" width="12.7109375" style="124" customWidth="1"/>
    <col min="12295" max="12295" width="1.7109375" style="124" customWidth="1"/>
    <col min="12296" max="12296" width="11.28515625" style="124" bestFit="1" customWidth="1"/>
    <col min="12297" max="12298" width="1.7109375" style="124" customWidth="1"/>
    <col min="12299" max="12544" width="9.140625" style="124"/>
    <col min="12545" max="12545" width="36.7109375" style="124" customWidth="1"/>
    <col min="12546" max="12546" width="11.28515625" style="124" customWidth="1"/>
    <col min="12547" max="12547" width="1.7109375" style="124" customWidth="1"/>
    <col min="12548" max="12548" width="11.28515625" style="124" customWidth="1"/>
    <col min="12549" max="12549" width="1.7109375" style="124" customWidth="1"/>
    <col min="12550" max="12550" width="12.7109375" style="124" customWidth="1"/>
    <col min="12551" max="12551" width="1.7109375" style="124" customWidth="1"/>
    <col min="12552" max="12552" width="11.28515625" style="124" bestFit="1" customWidth="1"/>
    <col min="12553" max="12554" width="1.7109375" style="124" customWidth="1"/>
    <col min="12555" max="12800" width="9.140625" style="124"/>
    <col min="12801" max="12801" width="36.7109375" style="124" customWidth="1"/>
    <col min="12802" max="12802" width="11.28515625" style="124" customWidth="1"/>
    <col min="12803" max="12803" width="1.7109375" style="124" customWidth="1"/>
    <col min="12804" max="12804" width="11.28515625" style="124" customWidth="1"/>
    <col min="12805" max="12805" width="1.7109375" style="124" customWidth="1"/>
    <col min="12806" max="12806" width="12.7109375" style="124" customWidth="1"/>
    <col min="12807" max="12807" width="1.7109375" style="124" customWidth="1"/>
    <col min="12808" max="12808" width="11.28515625" style="124" bestFit="1" customWidth="1"/>
    <col min="12809" max="12810" width="1.7109375" style="124" customWidth="1"/>
    <col min="12811" max="13056" width="9.140625" style="124"/>
    <col min="13057" max="13057" width="36.7109375" style="124" customWidth="1"/>
    <col min="13058" max="13058" width="11.28515625" style="124" customWidth="1"/>
    <col min="13059" max="13059" width="1.7109375" style="124" customWidth="1"/>
    <col min="13060" max="13060" width="11.28515625" style="124" customWidth="1"/>
    <col min="13061" max="13061" width="1.7109375" style="124" customWidth="1"/>
    <col min="13062" max="13062" width="12.7109375" style="124" customWidth="1"/>
    <col min="13063" max="13063" width="1.7109375" style="124" customWidth="1"/>
    <col min="13064" max="13064" width="11.28515625" style="124" bestFit="1" customWidth="1"/>
    <col min="13065" max="13066" width="1.7109375" style="124" customWidth="1"/>
    <col min="13067" max="13312" width="9.140625" style="124"/>
    <col min="13313" max="13313" width="36.7109375" style="124" customWidth="1"/>
    <col min="13314" max="13314" width="11.28515625" style="124" customWidth="1"/>
    <col min="13315" max="13315" width="1.7109375" style="124" customWidth="1"/>
    <col min="13316" max="13316" width="11.28515625" style="124" customWidth="1"/>
    <col min="13317" max="13317" width="1.7109375" style="124" customWidth="1"/>
    <col min="13318" max="13318" width="12.7109375" style="124" customWidth="1"/>
    <col min="13319" max="13319" width="1.7109375" style="124" customWidth="1"/>
    <col min="13320" max="13320" width="11.28515625" style="124" bestFit="1" customWidth="1"/>
    <col min="13321" max="13322" width="1.7109375" style="124" customWidth="1"/>
    <col min="13323" max="13568" width="9.140625" style="124"/>
    <col min="13569" max="13569" width="36.7109375" style="124" customWidth="1"/>
    <col min="13570" max="13570" width="11.28515625" style="124" customWidth="1"/>
    <col min="13571" max="13571" width="1.7109375" style="124" customWidth="1"/>
    <col min="13572" max="13572" width="11.28515625" style="124" customWidth="1"/>
    <col min="13573" max="13573" width="1.7109375" style="124" customWidth="1"/>
    <col min="13574" max="13574" width="12.7109375" style="124" customWidth="1"/>
    <col min="13575" max="13575" width="1.7109375" style="124" customWidth="1"/>
    <col min="13576" max="13576" width="11.28515625" style="124" bestFit="1" customWidth="1"/>
    <col min="13577" max="13578" width="1.7109375" style="124" customWidth="1"/>
    <col min="13579" max="13824" width="9.140625" style="124"/>
    <col min="13825" max="13825" width="36.7109375" style="124" customWidth="1"/>
    <col min="13826" max="13826" width="11.28515625" style="124" customWidth="1"/>
    <col min="13827" max="13827" width="1.7109375" style="124" customWidth="1"/>
    <col min="13828" max="13828" width="11.28515625" style="124" customWidth="1"/>
    <col min="13829" max="13829" width="1.7109375" style="124" customWidth="1"/>
    <col min="13830" max="13830" width="12.7109375" style="124" customWidth="1"/>
    <col min="13831" max="13831" width="1.7109375" style="124" customWidth="1"/>
    <col min="13832" max="13832" width="11.28515625" style="124" bestFit="1" customWidth="1"/>
    <col min="13833" max="13834" width="1.7109375" style="124" customWidth="1"/>
    <col min="13835" max="14080" width="9.140625" style="124"/>
    <col min="14081" max="14081" width="36.7109375" style="124" customWidth="1"/>
    <col min="14082" max="14082" width="11.28515625" style="124" customWidth="1"/>
    <col min="14083" max="14083" width="1.7109375" style="124" customWidth="1"/>
    <col min="14084" max="14084" width="11.28515625" style="124" customWidth="1"/>
    <col min="14085" max="14085" width="1.7109375" style="124" customWidth="1"/>
    <col min="14086" max="14086" width="12.7109375" style="124" customWidth="1"/>
    <col min="14087" max="14087" width="1.7109375" style="124" customWidth="1"/>
    <col min="14088" max="14088" width="11.28515625" style="124" bestFit="1" customWidth="1"/>
    <col min="14089" max="14090" width="1.7109375" style="124" customWidth="1"/>
    <col min="14091" max="14336" width="9.140625" style="124"/>
    <col min="14337" max="14337" width="36.7109375" style="124" customWidth="1"/>
    <col min="14338" max="14338" width="11.28515625" style="124" customWidth="1"/>
    <col min="14339" max="14339" width="1.7109375" style="124" customWidth="1"/>
    <col min="14340" max="14340" width="11.28515625" style="124" customWidth="1"/>
    <col min="14341" max="14341" width="1.7109375" style="124" customWidth="1"/>
    <col min="14342" max="14342" width="12.7109375" style="124" customWidth="1"/>
    <col min="14343" max="14343" width="1.7109375" style="124" customWidth="1"/>
    <col min="14344" max="14344" width="11.28515625" style="124" bestFit="1" customWidth="1"/>
    <col min="14345" max="14346" width="1.7109375" style="124" customWidth="1"/>
    <col min="14347" max="14592" width="9.140625" style="124"/>
    <col min="14593" max="14593" width="36.7109375" style="124" customWidth="1"/>
    <col min="14594" max="14594" width="11.28515625" style="124" customWidth="1"/>
    <col min="14595" max="14595" width="1.7109375" style="124" customWidth="1"/>
    <col min="14596" max="14596" width="11.28515625" style="124" customWidth="1"/>
    <col min="14597" max="14597" width="1.7109375" style="124" customWidth="1"/>
    <col min="14598" max="14598" width="12.7109375" style="124" customWidth="1"/>
    <col min="14599" max="14599" width="1.7109375" style="124" customWidth="1"/>
    <col min="14600" max="14600" width="11.28515625" style="124" bestFit="1" customWidth="1"/>
    <col min="14601" max="14602" width="1.7109375" style="124" customWidth="1"/>
    <col min="14603" max="14848" width="9.140625" style="124"/>
    <col min="14849" max="14849" width="36.7109375" style="124" customWidth="1"/>
    <col min="14850" max="14850" width="11.28515625" style="124" customWidth="1"/>
    <col min="14851" max="14851" width="1.7109375" style="124" customWidth="1"/>
    <col min="14852" max="14852" width="11.28515625" style="124" customWidth="1"/>
    <col min="14853" max="14853" width="1.7109375" style="124" customWidth="1"/>
    <col min="14854" max="14854" width="12.7109375" style="124" customWidth="1"/>
    <col min="14855" max="14855" width="1.7109375" style="124" customWidth="1"/>
    <col min="14856" max="14856" width="11.28515625" style="124" bestFit="1" customWidth="1"/>
    <col min="14857" max="14858" width="1.7109375" style="124" customWidth="1"/>
    <col min="14859" max="15104" width="9.140625" style="124"/>
    <col min="15105" max="15105" width="36.7109375" style="124" customWidth="1"/>
    <col min="15106" max="15106" width="11.28515625" style="124" customWidth="1"/>
    <col min="15107" max="15107" width="1.7109375" style="124" customWidth="1"/>
    <col min="15108" max="15108" width="11.28515625" style="124" customWidth="1"/>
    <col min="15109" max="15109" width="1.7109375" style="124" customWidth="1"/>
    <col min="15110" max="15110" width="12.7109375" style="124" customWidth="1"/>
    <col min="15111" max="15111" width="1.7109375" style="124" customWidth="1"/>
    <col min="15112" max="15112" width="11.28515625" style="124" bestFit="1" customWidth="1"/>
    <col min="15113" max="15114" width="1.7109375" style="124" customWidth="1"/>
    <col min="15115" max="15360" width="9.140625" style="124"/>
    <col min="15361" max="15361" width="36.7109375" style="124" customWidth="1"/>
    <col min="15362" max="15362" width="11.28515625" style="124" customWidth="1"/>
    <col min="15363" max="15363" width="1.7109375" style="124" customWidth="1"/>
    <col min="15364" max="15364" width="11.28515625" style="124" customWidth="1"/>
    <col min="15365" max="15365" width="1.7109375" style="124" customWidth="1"/>
    <col min="15366" max="15366" width="12.7109375" style="124" customWidth="1"/>
    <col min="15367" max="15367" width="1.7109375" style="124" customWidth="1"/>
    <col min="15368" max="15368" width="11.28515625" style="124" bestFit="1" customWidth="1"/>
    <col min="15369" max="15370" width="1.7109375" style="124" customWidth="1"/>
    <col min="15371" max="15616" width="9.140625" style="124"/>
    <col min="15617" max="15617" width="36.7109375" style="124" customWidth="1"/>
    <col min="15618" max="15618" width="11.28515625" style="124" customWidth="1"/>
    <col min="15619" max="15619" width="1.7109375" style="124" customWidth="1"/>
    <col min="15620" max="15620" width="11.28515625" style="124" customWidth="1"/>
    <col min="15621" max="15621" width="1.7109375" style="124" customWidth="1"/>
    <col min="15622" max="15622" width="12.7109375" style="124" customWidth="1"/>
    <col min="15623" max="15623" width="1.7109375" style="124" customWidth="1"/>
    <col min="15624" max="15624" width="11.28515625" style="124" bestFit="1" customWidth="1"/>
    <col min="15625" max="15626" width="1.7109375" style="124" customWidth="1"/>
    <col min="15627" max="15872" width="9.140625" style="124"/>
    <col min="15873" max="15873" width="36.7109375" style="124" customWidth="1"/>
    <col min="15874" max="15874" width="11.28515625" style="124" customWidth="1"/>
    <col min="15875" max="15875" width="1.7109375" style="124" customWidth="1"/>
    <col min="15876" max="15876" width="11.28515625" style="124" customWidth="1"/>
    <col min="15877" max="15877" width="1.7109375" style="124" customWidth="1"/>
    <col min="15878" max="15878" width="12.7109375" style="124" customWidth="1"/>
    <col min="15879" max="15879" width="1.7109375" style="124" customWidth="1"/>
    <col min="15880" max="15880" width="11.28515625" style="124" bestFit="1" customWidth="1"/>
    <col min="15881" max="15882" width="1.7109375" style="124" customWidth="1"/>
    <col min="15883" max="16128" width="9.140625" style="124"/>
    <col min="16129" max="16129" width="36.7109375" style="124" customWidth="1"/>
    <col min="16130" max="16130" width="11.28515625" style="124" customWidth="1"/>
    <col min="16131" max="16131" width="1.7109375" style="124" customWidth="1"/>
    <col min="16132" max="16132" width="11.28515625" style="124" customWidth="1"/>
    <col min="16133" max="16133" width="1.7109375" style="124" customWidth="1"/>
    <col min="16134" max="16134" width="12.7109375" style="124" customWidth="1"/>
    <col min="16135" max="16135" width="1.7109375" style="124" customWidth="1"/>
    <col min="16136" max="16136" width="11.28515625" style="124" bestFit="1" customWidth="1"/>
    <col min="16137" max="16138" width="1.7109375" style="124" customWidth="1"/>
    <col min="16139" max="16384" width="9.140625" style="124"/>
  </cols>
  <sheetData>
    <row r="1" spans="1:10" ht="15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10">
      <c r="A2" s="245" t="s">
        <v>180</v>
      </c>
      <c r="B2" s="245"/>
      <c r="C2" s="245"/>
      <c r="D2" s="245"/>
      <c r="E2" s="245"/>
      <c r="F2" s="245"/>
      <c r="G2" s="245"/>
      <c r="H2" s="245"/>
      <c r="I2" s="245"/>
    </row>
    <row r="3" spans="1:10">
      <c r="A3" s="246" t="s">
        <v>201</v>
      </c>
      <c r="B3" s="246"/>
      <c r="C3" s="246"/>
      <c r="D3" s="246"/>
      <c r="E3" s="246"/>
      <c r="F3" s="246"/>
      <c r="G3" s="246"/>
      <c r="H3" s="246"/>
      <c r="I3" s="246"/>
    </row>
    <row r="4" spans="1:10">
      <c r="A4" s="245" t="s">
        <v>182</v>
      </c>
      <c r="B4" s="245"/>
      <c r="C4" s="245"/>
      <c r="D4" s="245"/>
      <c r="E4" s="245"/>
      <c r="F4" s="245"/>
      <c r="G4" s="245"/>
      <c r="H4" s="245"/>
      <c r="I4" s="245"/>
    </row>
    <row r="5" spans="1:10" ht="15.75">
      <c r="A5" s="247" t="s">
        <v>183</v>
      </c>
      <c r="B5" s="247"/>
      <c r="C5" s="247"/>
      <c r="D5" s="247"/>
      <c r="E5" s="247"/>
      <c r="F5" s="247"/>
      <c r="G5" s="247"/>
      <c r="H5" s="247"/>
      <c r="I5" s="247"/>
      <c r="J5" s="247"/>
    </row>
    <row r="7" spans="1:10">
      <c r="F7" s="125" t="s">
        <v>184</v>
      </c>
    </row>
    <row r="9" spans="1:10">
      <c r="B9" s="126" t="s">
        <v>3</v>
      </c>
      <c r="C9" s="126"/>
      <c r="D9" s="127" t="s">
        <v>4</v>
      </c>
      <c r="E9" s="126"/>
      <c r="F9" s="126" t="s">
        <v>5</v>
      </c>
      <c r="G9" s="126"/>
      <c r="H9" s="127" t="s">
        <v>4</v>
      </c>
    </row>
    <row r="10" spans="1:10">
      <c r="B10" s="128">
        <v>2016</v>
      </c>
      <c r="C10" s="129"/>
      <c r="D10" s="130">
        <v>2017</v>
      </c>
      <c r="E10" s="129"/>
      <c r="F10" s="130">
        <v>2017</v>
      </c>
      <c r="G10" s="129"/>
      <c r="H10" s="130">
        <v>2018</v>
      </c>
    </row>
    <row r="11" spans="1:10">
      <c r="B11" s="131"/>
      <c r="C11" s="131"/>
      <c r="D11" s="132"/>
      <c r="E11" s="131"/>
      <c r="F11" s="131"/>
      <c r="G11" s="131"/>
      <c r="H11" s="132"/>
    </row>
    <row r="12" spans="1:10">
      <c r="B12" s="131"/>
      <c r="C12" s="131"/>
      <c r="D12" s="132"/>
      <c r="E12" s="131"/>
      <c r="F12" s="131"/>
      <c r="G12" s="131"/>
      <c r="H12" s="132"/>
    </row>
    <row r="13" spans="1:10">
      <c r="B13" s="131"/>
      <c r="C13" s="131"/>
      <c r="D13" s="132"/>
      <c r="E13" s="131"/>
      <c r="F13" s="131"/>
      <c r="G13" s="131"/>
      <c r="H13" s="132"/>
    </row>
    <row r="14" spans="1:10">
      <c r="A14" s="133" t="s">
        <v>185</v>
      </c>
      <c r="B14" s="134">
        <v>0</v>
      </c>
      <c r="C14" s="134"/>
      <c r="D14" s="135">
        <f>+B40</f>
        <v>1020000</v>
      </c>
      <c r="E14" s="134"/>
      <c r="F14" s="135">
        <f>B40</f>
        <v>1020000</v>
      </c>
      <c r="G14" s="134"/>
      <c r="H14" s="135">
        <f>+F40</f>
        <v>2077400</v>
      </c>
      <c r="I14" s="134"/>
    </row>
    <row r="15" spans="1:10">
      <c r="D15" s="136"/>
      <c r="H15" s="136"/>
    </row>
    <row r="16" spans="1:10">
      <c r="A16" s="133" t="s">
        <v>186</v>
      </c>
      <c r="D16" s="136"/>
      <c r="H16" s="136"/>
    </row>
    <row r="17" spans="1:18" hidden="1">
      <c r="A17" s="124" t="s">
        <v>187</v>
      </c>
      <c r="B17" s="137">
        <v>0</v>
      </c>
      <c r="C17" s="137"/>
      <c r="D17" s="138">
        <v>0</v>
      </c>
      <c r="E17" s="137"/>
      <c r="F17" s="137">
        <v>0</v>
      </c>
      <c r="G17" s="137"/>
      <c r="H17" s="138">
        <v>0</v>
      </c>
    </row>
    <row r="18" spans="1:18">
      <c r="A18" s="141" t="s">
        <v>188</v>
      </c>
      <c r="B18" s="137">
        <v>0</v>
      </c>
      <c r="C18" s="137"/>
      <c r="D18" s="138">
        <v>0</v>
      </c>
      <c r="E18" s="137"/>
      <c r="F18" s="137">
        <v>17000</v>
      </c>
      <c r="G18" s="137"/>
      <c r="H18" s="138">
        <v>25000</v>
      </c>
    </row>
    <row r="19" spans="1:18">
      <c r="B19" s="139"/>
      <c r="C19" s="137"/>
      <c r="D19" s="140"/>
      <c r="E19" s="137"/>
      <c r="F19" s="139"/>
      <c r="G19" s="137"/>
      <c r="H19" s="140"/>
    </row>
    <row r="20" spans="1:18">
      <c r="A20" s="124" t="s">
        <v>189</v>
      </c>
      <c r="B20" s="137">
        <f>SUM(B17:B19)</f>
        <v>0</v>
      </c>
      <c r="C20" s="137"/>
      <c r="D20" s="138">
        <f>SUM(D17:D19)</f>
        <v>0</v>
      </c>
      <c r="E20" s="137"/>
      <c r="F20" s="137">
        <f>SUM(F17:F19)</f>
        <v>17000</v>
      </c>
      <c r="G20" s="137"/>
      <c r="H20" s="138">
        <f>SUM(H17:H19)</f>
        <v>25000</v>
      </c>
    </row>
    <row r="21" spans="1:18">
      <c r="D21" s="136"/>
      <c r="H21" s="136"/>
      <c r="R21" s="124" t="s">
        <v>190</v>
      </c>
    </row>
    <row r="22" spans="1:18">
      <c r="A22" s="133" t="s">
        <v>191</v>
      </c>
      <c r="D22" s="136"/>
      <c r="H22" s="136"/>
      <c r="R22" s="124" t="s">
        <v>192</v>
      </c>
    </row>
    <row r="23" spans="1:18">
      <c r="A23" s="133"/>
      <c r="D23" s="136"/>
      <c r="H23" s="136"/>
    </row>
    <row r="24" spans="1:18">
      <c r="A24" s="141" t="s">
        <v>193</v>
      </c>
      <c r="B24" s="137">
        <v>0</v>
      </c>
      <c r="C24" s="137"/>
      <c r="D24" s="138">
        <v>0</v>
      </c>
      <c r="E24" s="137"/>
      <c r="F24" s="138">
        <v>0</v>
      </c>
      <c r="G24" s="137"/>
      <c r="H24" s="138">
        <v>0</v>
      </c>
    </row>
    <row r="25" spans="1:18">
      <c r="A25" s="141" t="s">
        <v>194</v>
      </c>
      <c r="B25" s="139">
        <v>0</v>
      </c>
      <c r="C25" s="137"/>
      <c r="D25" s="140">
        <v>0</v>
      </c>
      <c r="E25" s="137"/>
      <c r="F25" s="140">
        <v>0</v>
      </c>
      <c r="G25" s="137"/>
      <c r="H25" s="140">
        <v>0</v>
      </c>
    </row>
    <row r="26" spans="1:18" hidden="1">
      <c r="A26" s="141" t="s">
        <v>195</v>
      </c>
      <c r="B26" s="139">
        <v>0</v>
      </c>
      <c r="C26" s="137"/>
      <c r="D26" s="140">
        <v>0</v>
      </c>
      <c r="E26" s="137"/>
      <c r="F26" s="139">
        <v>0</v>
      </c>
      <c r="G26" s="137"/>
      <c r="H26" s="140">
        <v>0</v>
      </c>
    </row>
    <row r="27" spans="1:18">
      <c r="A27" s="141"/>
    </row>
    <row r="28" spans="1:18">
      <c r="A28" s="141" t="s">
        <v>196</v>
      </c>
      <c r="B28" s="139">
        <f>SUM(B24:B26)</f>
        <v>0</v>
      </c>
      <c r="C28" s="137"/>
      <c r="D28" s="139">
        <f>SUM(D24:D26)</f>
        <v>0</v>
      </c>
      <c r="E28" s="137"/>
      <c r="F28" s="139">
        <f>SUM(F24:F26)</f>
        <v>0</v>
      </c>
      <c r="G28" s="137"/>
      <c r="H28" s="139">
        <f>SUM(H24:H26)</f>
        <v>0</v>
      </c>
    </row>
    <row r="29" spans="1:18">
      <c r="D29" s="136"/>
      <c r="H29" s="136"/>
    </row>
    <row r="30" spans="1:18">
      <c r="A30" s="124" t="s">
        <v>79</v>
      </c>
      <c r="B30" s="139">
        <f>+B28</f>
        <v>0</v>
      </c>
      <c r="C30" s="137"/>
      <c r="D30" s="140">
        <f>+D28</f>
        <v>0</v>
      </c>
      <c r="E30" s="137"/>
      <c r="F30" s="139">
        <f>+F28</f>
        <v>0</v>
      </c>
      <c r="G30" s="137"/>
      <c r="H30" s="140">
        <f>+H28</f>
        <v>0</v>
      </c>
    </row>
    <row r="31" spans="1:18">
      <c r="B31" s="137"/>
      <c r="C31" s="137"/>
      <c r="D31" s="138"/>
      <c r="E31" s="137"/>
      <c r="F31" s="137"/>
      <c r="G31" s="137"/>
      <c r="H31" s="138"/>
    </row>
    <row r="32" spans="1:18">
      <c r="B32" s="137"/>
      <c r="C32" s="137"/>
      <c r="D32" s="138"/>
      <c r="E32" s="137"/>
      <c r="F32" s="137"/>
      <c r="G32" s="137"/>
      <c r="H32" s="138"/>
    </row>
    <row r="33" spans="1:9">
      <c r="A33" s="133" t="s">
        <v>197</v>
      </c>
      <c r="B33" s="137"/>
      <c r="C33" s="137"/>
      <c r="D33" s="138"/>
      <c r="E33" s="137"/>
      <c r="F33" s="137"/>
      <c r="G33" s="137"/>
      <c r="H33" s="138"/>
    </row>
    <row r="34" spans="1:9">
      <c r="B34" s="137"/>
      <c r="C34" s="137"/>
      <c r="D34" s="138"/>
      <c r="E34" s="137"/>
      <c r="F34" s="137"/>
      <c r="G34" s="137"/>
      <c r="H34" s="138"/>
    </row>
    <row r="35" spans="1:9">
      <c r="A35" s="124" t="s">
        <v>198</v>
      </c>
      <c r="B35" s="139">
        <v>1020000</v>
      </c>
      <c r="C35" s="137"/>
      <c r="D35" s="140">
        <v>1040400</v>
      </c>
      <c r="E35" s="137"/>
      <c r="F35" s="139">
        <v>1040400</v>
      </c>
      <c r="G35" s="137"/>
      <c r="H35" s="140">
        <v>1061208</v>
      </c>
    </row>
    <row r="36" spans="1:9" hidden="1">
      <c r="B36" s="137"/>
      <c r="C36" s="137"/>
      <c r="D36" s="138"/>
      <c r="E36" s="137"/>
      <c r="F36" s="137"/>
      <c r="G36" s="137"/>
      <c r="H36" s="138"/>
    </row>
    <row r="37" spans="1:9">
      <c r="B37" s="142"/>
      <c r="C37" s="142"/>
      <c r="D37" s="143"/>
      <c r="E37" s="142"/>
      <c r="F37" s="142"/>
      <c r="G37" s="142"/>
      <c r="H37" s="143"/>
    </row>
    <row r="38" spans="1:9">
      <c r="A38" s="124" t="s">
        <v>199</v>
      </c>
      <c r="B38" s="139">
        <f>SUM(B34:B37)</f>
        <v>1020000</v>
      </c>
      <c r="C38" s="137"/>
      <c r="D38" s="140">
        <f>SUM(D34:D37)</f>
        <v>1040400</v>
      </c>
      <c r="E38" s="137"/>
      <c r="F38" s="139">
        <f>SUM(F34:F37)</f>
        <v>1040400</v>
      </c>
      <c r="G38" s="137"/>
      <c r="H38" s="140">
        <f>SUM(H34:H37)</f>
        <v>1061208</v>
      </c>
    </row>
    <row r="39" spans="1:9">
      <c r="D39" s="136"/>
      <c r="H39" s="136"/>
    </row>
    <row r="40" spans="1:9" ht="13.5" thickBot="1">
      <c r="A40" s="133" t="s">
        <v>200</v>
      </c>
      <c r="B40" s="144">
        <f>+B14+B20-B30+B38</f>
        <v>1020000</v>
      </c>
      <c r="C40" s="145"/>
      <c r="D40" s="144">
        <f>+D14+D20-D30+D38</f>
        <v>2060400</v>
      </c>
      <c r="E40" s="145"/>
      <c r="F40" s="144">
        <f>+F14+F20-F30+F38</f>
        <v>2077400</v>
      </c>
      <c r="G40" s="145"/>
      <c r="H40" s="144">
        <f>+H14+H20-H30+H38</f>
        <v>3163608</v>
      </c>
      <c r="I40" s="145"/>
    </row>
    <row r="41" spans="1:9" ht="13.5" thickTop="1"/>
    <row r="44" spans="1:9">
      <c r="B44" s="146"/>
    </row>
  </sheetData>
  <mergeCells count="5">
    <mergeCell ref="A1:I1"/>
    <mergeCell ref="A2:I2"/>
    <mergeCell ref="A3:I3"/>
    <mergeCell ref="A4:I4"/>
    <mergeCell ref="A5:J5"/>
  </mergeCells>
  <hyperlinks>
    <hyperlink ref="F7" r:id="rId1" display="http://www.hcrma.net/"/>
  </hyperlinks>
  <printOptions horizontalCentered="1"/>
  <pageMargins left="0.7" right="0.7" top="0.75" bottom="0.75" header="0.3" footer="0.3"/>
  <pageSetup scale="98" firstPageNumber="25" orientation="portrait" useFirstPageNumber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YE2018</vt:lpstr>
      <vt:lpstr>Gen Budget Summary</vt:lpstr>
      <vt:lpstr>All depts summary</vt:lpstr>
      <vt:lpstr>Adm</vt:lpstr>
      <vt:lpstr>Const</vt:lpstr>
      <vt:lpstr>Program Mangmt</vt:lpstr>
      <vt:lpstr>VRF 2013 Bonds debt</vt:lpstr>
      <vt:lpstr> Sib Loan debt</vt:lpstr>
      <vt:lpstr>' Sib Loan debt'!Print_Area</vt:lpstr>
      <vt:lpstr>Const!Print_Area</vt:lpstr>
      <vt:lpstr>'Gen Budget Summary'!Print_Area</vt:lpstr>
      <vt:lpstr>'VRF 2013 Bonds debt'!Print_Area</vt:lpstr>
      <vt:lpstr>'YE2018'!Print_Area</vt:lpstr>
      <vt:lpstr>'Gen Budget Summary'!Print_Titles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Joe Castillo</cp:lastModifiedBy>
  <cp:lastPrinted>2018-04-27T14:39:18Z</cp:lastPrinted>
  <dcterms:created xsi:type="dcterms:W3CDTF">2018-04-27T14:11:01Z</dcterms:created>
  <dcterms:modified xsi:type="dcterms:W3CDTF">2018-04-27T14:40:18Z</dcterms:modified>
</cp:coreProperties>
</file>